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AJNISTVO\Documents\Školski odbor\2023\28.12.2023. 39. sjednica ŠO\"/>
    </mc:Choice>
  </mc:AlternateContent>
  <xr:revisionPtr revIDLastSave="0" documentId="13_ncr:1_{60821B7C-009E-4FFE-9623-2CA9F12074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p-J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Excel_BuiltIn__FilterDatabase_1" localSheetId="0">#REF!</definedName>
    <definedName name="Excel_BuiltIn__FilterDatabase_1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K" localSheetId="0">[4]NEFTRANS!#REF!</definedName>
    <definedName name="K">[4]NEFTRANS!#REF!</definedName>
    <definedName name="kk" hidden="1">{#N/A,#N/A,FALSE,"CIJENE"}</definedName>
    <definedName name="M" localSheetId="0">[4]NEFTRANS!#REF!</definedName>
    <definedName name="M">[4]NEFTRANS!#REF!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[4]NEFTRANS!#REF!</definedName>
    <definedName name="U">[4]NEFTRANS!#REF!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F49" i="1" l="1"/>
  <c r="F55" i="1"/>
  <c r="F57" i="1"/>
  <c r="F46" i="1"/>
  <c r="F9" i="1"/>
  <c r="F41" i="1"/>
  <c r="F42" i="1"/>
  <c r="H68" i="1" l="1"/>
  <c r="F68" i="1"/>
  <c r="F67" i="1"/>
  <c r="F66" i="1"/>
  <c r="F65" i="1"/>
  <c r="F64" i="1"/>
  <c r="F63" i="1"/>
  <c r="F62" i="1"/>
  <c r="F61" i="1"/>
  <c r="F60" i="1"/>
  <c r="F59" i="1"/>
  <c r="F58" i="1"/>
  <c r="F56" i="1"/>
  <c r="F54" i="1"/>
  <c r="F53" i="1"/>
  <c r="F52" i="1"/>
  <c r="F51" i="1"/>
  <c r="F50" i="1"/>
  <c r="F48" i="1"/>
  <c r="F47" i="1"/>
  <c r="F45" i="1"/>
  <c r="F44" i="1"/>
  <c r="F43" i="1"/>
  <c r="F40" i="1"/>
  <c r="F39" i="1"/>
  <c r="F38" i="1"/>
  <c r="F37" i="1"/>
  <c r="F36" i="1"/>
  <c r="F35" i="1"/>
  <c r="F34" i="1"/>
  <c r="H33" i="1"/>
  <c r="F33" i="1"/>
  <c r="H32" i="1"/>
  <c r="F32" i="1"/>
  <c r="H31" i="1"/>
  <c r="F31" i="1"/>
  <c r="F30" i="1"/>
  <c r="F29" i="1"/>
  <c r="F28" i="1"/>
  <c r="F27" i="1"/>
  <c r="F26" i="1"/>
  <c r="F25" i="1"/>
  <c r="F24" i="1"/>
  <c r="F23" i="1"/>
  <c r="H22" i="1"/>
  <c r="F22" i="1"/>
  <c r="H21" i="1"/>
  <c r="F21" i="1"/>
  <c r="F20" i="1"/>
  <c r="F19" i="1"/>
  <c r="F18" i="1"/>
  <c r="F17" i="1"/>
  <c r="F16" i="1"/>
  <c r="F15" i="1"/>
  <c r="F14" i="1"/>
  <c r="F13" i="1"/>
  <c r="F12" i="1"/>
  <c r="F11" i="1"/>
  <c r="F10" i="1"/>
  <c r="F8" i="1"/>
  <c r="F7" i="1"/>
  <c r="F6" i="1"/>
  <c r="F5" i="1"/>
  <c r="F4" i="1"/>
  <c r="I3" i="1"/>
  <c r="G3" i="1"/>
  <c r="E3" i="1"/>
  <c r="D3" i="1"/>
  <c r="C3" i="1"/>
  <c r="B3" i="1" l="1"/>
  <c r="F3" i="1"/>
  <c r="H3" i="1"/>
</calcChain>
</file>

<file path=xl/sharedStrings.xml><?xml version="1.0" encoding="utf-8"?>
<sst xmlns="http://schemas.openxmlformats.org/spreadsheetml/2006/main" count="102" uniqueCount="102">
  <si>
    <t>PLAN NABAVE ZA 2024.G.</t>
  </si>
  <si>
    <t xml:space="preserve"> račun konto</t>
  </si>
  <si>
    <t>Opis</t>
  </si>
  <si>
    <t>PREMA MINIMALNOM STANDARDU</t>
  </si>
  <si>
    <t>RAZVOJ ODGOJNO OBR. SUSTAVA</t>
  </si>
  <si>
    <t>IZVAN ŽUPANIJSKOG PRORAČUNA</t>
  </si>
  <si>
    <t>Ukupno</t>
  </si>
  <si>
    <t>EOJN s PDV-om</t>
  </si>
  <si>
    <t>EOJN bez PDV-a</t>
  </si>
  <si>
    <t>NAMIRNICE</t>
  </si>
  <si>
    <t>limit za EOJN</t>
  </si>
  <si>
    <t>2.650,00 eur-a</t>
  </si>
  <si>
    <t>plaće za red.rad</t>
  </si>
  <si>
    <t xml:space="preserve">kruh i krušni proizvodi </t>
  </si>
  <si>
    <t>plaće za prekovr.</t>
  </si>
  <si>
    <t>plaće za pos.uvj.</t>
  </si>
  <si>
    <t>peciva</t>
  </si>
  <si>
    <t>ostali rash.za zaposl</t>
  </si>
  <si>
    <t>meso po vrst.i mesne prerađ.</t>
  </si>
  <si>
    <t>dopr.za zdr.o.</t>
  </si>
  <si>
    <t>službena putovanja</t>
  </si>
  <si>
    <t>voće i voćni sokovi</t>
  </si>
  <si>
    <t>ne moramo stavljati u plan fina, kom. nakn., …</t>
  </si>
  <si>
    <t>nakn.za prijev.</t>
  </si>
  <si>
    <t>ostalo</t>
  </si>
  <si>
    <t>staviti u elektronički oglasnik u roku 8 dana od dana usvajanja plana nabave</t>
  </si>
  <si>
    <t>stručno usavrš.</t>
  </si>
  <si>
    <t>naknade zaposlenima</t>
  </si>
  <si>
    <t>Uredski materijal i ostali materijalni rashodi</t>
  </si>
  <si>
    <t>literatura</t>
  </si>
  <si>
    <t>sr.za čišćenje</t>
  </si>
  <si>
    <t>higij.potrebe</t>
  </si>
  <si>
    <t>ost.materijal</t>
  </si>
  <si>
    <t>namirnice</t>
  </si>
  <si>
    <t>voda za zbornicu</t>
  </si>
  <si>
    <t>el.en.</t>
  </si>
  <si>
    <t>plin</t>
  </si>
  <si>
    <t>dizel gorivo</t>
  </si>
  <si>
    <t>Materijal i dijelovi za tekuće i inv. održ.zgrada</t>
  </si>
  <si>
    <t>Materijal i dijelovi za tekuće i inv. održ.p.i opreme</t>
  </si>
  <si>
    <t>Sitni inventar</t>
  </si>
  <si>
    <t>Službena, radna i zaštitna odjeća i obuća</t>
  </si>
  <si>
    <t>poštarina</t>
  </si>
  <si>
    <t>prijevoz</t>
  </si>
  <si>
    <t>Usluge tekućeg i inv.održ. objekata</t>
  </si>
  <si>
    <t>Usluge tekućeg i inv.održ. opreme</t>
  </si>
  <si>
    <t xml:space="preserve">voda </t>
  </si>
  <si>
    <t>smeće</t>
  </si>
  <si>
    <t>deratizacija</t>
  </si>
  <si>
    <t>dimnj.usluge</t>
  </si>
  <si>
    <t>kom.nakn.</t>
  </si>
  <si>
    <t>Zakupnine i najamnine</t>
  </si>
  <si>
    <t>Zdrav. usluge</t>
  </si>
  <si>
    <t>laborat.usluge</t>
  </si>
  <si>
    <t>Intelekt. i osobne usluge</t>
  </si>
  <si>
    <t>Računalne usluge</t>
  </si>
  <si>
    <t>graf.usluge</t>
  </si>
  <si>
    <t>Ostale usluge</t>
  </si>
  <si>
    <t>Reprezentacija</t>
  </si>
  <si>
    <t>sudske pristojbe</t>
  </si>
  <si>
    <t>za invalide</t>
  </si>
  <si>
    <t>ostale pristojbe</t>
  </si>
  <si>
    <t>rash.protokola</t>
  </si>
  <si>
    <t>Ostali nespomenuti rashodi poslovanja</t>
  </si>
  <si>
    <t>fina ne - 434,00</t>
  </si>
  <si>
    <t>ZGRADE</t>
  </si>
  <si>
    <t>Oprema za grij., vent. i hlađenje</t>
  </si>
  <si>
    <t>Sport. oprema</t>
  </si>
  <si>
    <t>glazb. instr. i oprema</t>
  </si>
  <si>
    <t>Uređaji, strojevi i opr.za ostale namjene</t>
  </si>
  <si>
    <t xml:space="preserve"> </t>
  </si>
  <si>
    <t>Oprema</t>
  </si>
  <si>
    <t>Knjige</t>
  </si>
  <si>
    <t>Ostala uredska oprema</t>
  </si>
  <si>
    <t>ostala opr.za održ.i zašt.</t>
  </si>
  <si>
    <t>Glazbeni inst.i oprema</t>
  </si>
  <si>
    <t>kte</t>
  </si>
  <si>
    <t>ost.don.</t>
  </si>
  <si>
    <t>članar.</t>
  </si>
  <si>
    <t>mliječni proizvodi</t>
  </si>
  <si>
    <t>telefon i Internet</t>
  </si>
  <si>
    <t xml:space="preserve">povrće </t>
  </si>
  <si>
    <t>tjestenina</t>
  </si>
  <si>
    <t>Na prijedlog ravnateljice školske ustanove na temelju članka 28. Zakona o javnoj nabavi (Narodne novine br. 120/16. 122/22.)</t>
  </si>
  <si>
    <t xml:space="preserve">i članka 56. Statuta </t>
  </si>
  <si>
    <t>Osnovne škole Ivana Brnjika Slovaka, Jelisavac, Školski odbor na 39. sjednici održanoj 28. prosinca 2023. donosi</t>
  </si>
  <si>
    <t xml:space="preserve">I. </t>
  </si>
  <si>
    <t>Škola je opunumoćila Ured</t>
  </si>
  <si>
    <t xml:space="preserve">Ured za javnu nabavu Osječko-baranjske županije za provođenje postupka nabave toplinske i el. energije. </t>
  </si>
  <si>
    <t xml:space="preserve">Nabava ostale robe i usluge provodit će se sukladno odredbama Zakona i Pravilnika o provedbi postupoaka jednostavne nabave roba, radova i usluga od 30. lipnja 2017. </t>
  </si>
  <si>
    <t xml:space="preserve">i Izmjena i dopuna Pravilnika o provedbi postupaka </t>
  </si>
  <si>
    <t xml:space="preserve">ostupaka </t>
  </si>
  <si>
    <t xml:space="preserve">jednostavne nabave robe, radova i usluga </t>
  </si>
  <si>
    <t>paka jednostavne nabave robe, radova i usluga .</t>
  </si>
  <si>
    <t xml:space="preserve">II. </t>
  </si>
  <si>
    <t>Ovaj plan nabave stupa na snagu danom donošenja i bit će objavljen na mrežnoj stranici Osnovne škole Ivana Brnjika Slovaka, Jelisavac.</t>
  </si>
  <si>
    <t xml:space="preserve">rnjikaSlovaka, Jelisavac. </t>
  </si>
  <si>
    <t>KLASA: 406-03/23-01/01</t>
  </si>
  <si>
    <t>URBROJ:2149-7-01-23-01</t>
  </si>
  <si>
    <t>Jelisavac, 28. prosinca 2023.</t>
  </si>
  <si>
    <t xml:space="preserve">RAVNATELJICA: Ljerka Ćorković, prof. </t>
  </si>
  <si>
    <t xml:space="preserve">PLANA NABAVE ZA 2024.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</si>
</sst>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8"/>
      <color rgb="FF0000FF"/>
      <name val="Times New Roman"/>
      <family val="1"/>
      <charset val="238"/>
    </font>
    <font>
      <b/>
      <sz val="10"/>
      <color rgb="FF0000FF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sz val="10"/>
      <color theme="5" tint="-0.499984740745262"/>
      <name val="Times New Roman"/>
      <family val="1"/>
      <charset val="238"/>
    </font>
    <font>
      <i/>
      <sz val="10"/>
      <color theme="5" tint="-0.499984740745262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top" wrapText="1"/>
    </xf>
    <xf numFmtId="0" fontId="6" fillId="0" borderId="2" xfId="1" applyFont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0" borderId="2" xfId="1" applyFont="1" applyBorder="1" applyAlignment="1">
      <alignment vertical="top"/>
    </xf>
    <xf numFmtId="4" fontId="7" fillId="4" borderId="2" xfId="0" applyNumberFormat="1" applyFont="1" applyFill="1" applyBorder="1"/>
    <xf numFmtId="3" fontId="2" fillId="5" borderId="2" xfId="0" applyNumberFormat="1" applyFont="1" applyFill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4" fontId="2" fillId="5" borderId="2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0" fontId="8" fillId="6" borderId="2" xfId="1" applyFont="1" applyFill="1" applyBorder="1" applyAlignment="1">
      <alignment vertical="top"/>
    </xf>
    <xf numFmtId="0" fontId="3" fillId="0" borderId="2" xfId="0" applyFont="1" applyFill="1" applyBorder="1"/>
    <xf numFmtId="4" fontId="9" fillId="0" borderId="2" xfId="0" applyNumberFormat="1" applyFont="1" applyFill="1" applyBorder="1" applyAlignment="1">
      <alignment horizontal="right"/>
    </xf>
    <xf numFmtId="4" fontId="10" fillId="0" borderId="2" xfId="0" applyNumberFormat="1" applyFont="1" applyFill="1" applyBorder="1"/>
    <xf numFmtId="4" fontId="3" fillId="0" borderId="2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8" fillId="6" borderId="2" xfId="0" applyFont="1" applyFill="1" applyBorder="1"/>
    <xf numFmtId="0" fontId="3" fillId="0" borderId="2" xfId="1" applyFont="1" applyBorder="1" applyAlignment="1">
      <alignment horizontal="left" vertical="top" wrapText="1"/>
    </xf>
    <xf numFmtId="4" fontId="9" fillId="0" borderId="2" xfId="0" applyNumberFormat="1" applyFont="1" applyFill="1" applyBorder="1"/>
    <xf numFmtId="0" fontId="9" fillId="0" borderId="0" xfId="0" applyFont="1" applyFill="1" applyBorder="1"/>
    <xf numFmtId="0" fontId="8" fillId="6" borderId="3" xfId="0" applyFont="1" applyFill="1" applyBorder="1"/>
    <xf numFmtId="0" fontId="3" fillId="0" borderId="3" xfId="1" applyFont="1" applyBorder="1" applyAlignment="1">
      <alignment horizontal="left" vertical="top" wrapText="1"/>
    </xf>
    <xf numFmtId="4" fontId="9" fillId="0" borderId="3" xfId="0" applyNumberFormat="1" applyFont="1" applyFill="1" applyBorder="1"/>
    <xf numFmtId="4" fontId="10" fillId="0" borderId="3" xfId="0" applyNumberFormat="1" applyFont="1" applyFill="1" applyBorder="1"/>
    <xf numFmtId="0" fontId="3" fillId="6" borderId="4" xfId="1" applyFont="1" applyFill="1" applyBorder="1" applyAlignment="1">
      <alignment vertical="top"/>
    </xf>
    <xf numFmtId="0" fontId="3" fillId="0" borderId="4" xfId="1" applyFont="1" applyBorder="1" applyAlignment="1">
      <alignment vertical="top" wrapText="1"/>
    </xf>
    <xf numFmtId="4" fontId="2" fillId="0" borderId="4" xfId="0" applyNumberFormat="1" applyFont="1" applyFill="1" applyBorder="1"/>
    <xf numFmtId="0" fontId="3" fillId="6" borderId="2" xfId="1" applyFont="1" applyFill="1" applyBorder="1" applyAlignment="1">
      <alignment vertical="top"/>
    </xf>
    <xf numFmtId="0" fontId="3" fillId="0" borderId="2" xfId="1" applyFont="1" applyBorder="1" applyAlignment="1">
      <alignment vertical="top" wrapText="1"/>
    </xf>
    <xf numFmtId="4" fontId="2" fillId="7" borderId="4" xfId="0" applyNumberFormat="1" applyFont="1" applyFill="1" applyBorder="1"/>
    <xf numFmtId="4" fontId="8" fillId="2" borderId="2" xfId="0" applyNumberFormat="1" applyFont="1" applyFill="1" applyBorder="1"/>
    <xf numFmtId="4" fontId="2" fillId="8" borderId="4" xfId="0" applyNumberFormat="1" applyFont="1" applyFill="1" applyBorder="1"/>
    <xf numFmtId="4" fontId="3" fillId="8" borderId="2" xfId="0" applyNumberFormat="1" applyFont="1" applyFill="1" applyBorder="1"/>
    <xf numFmtId="4" fontId="3" fillId="7" borderId="2" xfId="0" applyNumberFormat="1" applyFont="1" applyFill="1" applyBorder="1"/>
    <xf numFmtId="4" fontId="10" fillId="0" borderId="4" xfId="0" applyNumberFormat="1" applyFont="1" applyFill="1" applyBorder="1"/>
    <xf numFmtId="4" fontId="2" fillId="0" borderId="2" xfId="0" applyNumberFormat="1" applyFont="1" applyFill="1" applyBorder="1"/>
    <xf numFmtId="4" fontId="11" fillId="0" borderId="2" xfId="0" applyNumberFormat="1" applyFont="1" applyFill="1" applyBorder="1"/>
    <xf numFmtId="0" fontId="11" fillId="0" borderId="0" xfId="0" applyFont="1" applyFill="1" applyBorder="1"/>
    <xf numFmtId="0" fontId="3" fillId="6" borderId="3" xfId="1" applyFont="1" applyFill="1" applyBorder="1" applyAlignment="1">
      <alignment vertical="top"/>
    </xf>
    <xf numFmtId="0" fontId="3" fillId="0" borderId="3" xfId="1" applyFont="1" applyBorder="1" applyAlignment="1">
      <alignment vertical="top" wrapText="1"/>
    </xf>
    <xf numFmtId="4" fontId="2" fillId="0" borderId="3" xfId="0" applyNumberFormat="1" applyFont="1" applyFill="1" applyBorder="1"/>
    <xf numFmtId="0" fontId="3" fillId="0" borderId="5" xfId="1" applyFont="1" applyBorder="1" applyAlignment="1">
      <alignment horizontal="left" vertical="top" wrapText="1"/>
    </xf>
    <xf numFmtId="4" fontId="4" fillId="0" borderId="0" xfId="0" applyNumberFormat="1" applyFont="1" applyFill="1" applyBorder="1"/>
    <xf numFmtId="4" fontId="2" fillId="7" borderId="2" xfId="0" applyNumberFormat="1" applyFont="1" applyFill="1" applyBorder="1"/>
    <xf numFmtId="4" fontId="12" fillId="0" borderId="4" xfId="0" applyNumberFormat="1" applyFont="1" applyFill="1" applyBorder="1"/>
    <xf numFmtId="4" fontId="12" fillId="0" borderId="2" xfId="0" applyNumberFormat="1" applyFont="1" applyFill="1" applyBorder="1"/>
    <xf numFmtId="4" fontId="12" fillId="0" borderId="3" xfId="0" applyNumberFormat="1" applyFont="1" applyFill="1" applyBorder="1"/>
    <xf numFmtId="4" fontId="13" fillId="0" borderId="4" xfId="0" applyNumberFormat="1" applyFont="1" applyFill="1" applyBorder="1"/>
    <xf numFmtId="4" fontId="13" fillId="0" borderId="2" xfId="0" applyNumberFormat="1" applyFont="1" applyFill="1" applyBorder="1"/>
    <xf numFmtId="4" fontId="14" fillId="0" borderId="4" xfId="0" applyNumberFormat="1" applyFont="1" applyFill="1" applyBorder="1"/>
    <xf numFmtId="4" fontId="14" fillId="0" borderId="2" xfId="0" applyNumberFormat="1" applyFont="1" applyFill="1" applyBorder="1"/>
    <xf numFmtId="4" fontId="14" fillId="0" borderId="3" xfId="0" applyNumberFormat="1" applyFont="1" applyFill="1" applyBorder="1"/>
    <xf numFmtId="4" fontId="10" fillId="0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/>
    <xf numFmtId="4" fontId="3" fillId="0" borderId="4" xfId="0" applyNumberFormat="1" applyFont="1" applyFill="1" applyBorder="1"/>
    <xf numFmtId="4" fontId="3" fillId="0" borderId="3" xfId="0" applyNumberFormat="1" applyFont="1" applyFill="1" applyBorder="1"/>
    <xf numFmtId="0" fontId="3" fillId="6" borderId="6" xfId="1" applyFont="1" applyFill="1" applyBorder="1" applyAlignment="1">
      <alignment vertical="top"/>
    </xf>
    <xf numFmtId="0" fontId="3" fillId="0" borderId="6" xfId="1" applyFont="1" applyBorder="1" applyAlignment="1">
      <alignment vertical="top" wrapText="1"/>
    </xf>
    <xf numFmtId="4" fontId="14" fillId="0" borderId="6" xfId="0" applyNumberFormat="1" applyFont="1" applyFill="1" applyBorder="1"/>
    <xf numFmtId="4" fontId="12" fillId="0" borderId="6" xfId="0" applyNumberFormat="1" applyFont="1" applyFill="1" applyBorder="1"/>
    <xf numFmtId="4" fontId="3" fillId="0" borderId="6" xfId="0" applyNumberFormat="1" applyFont="1" applyFill="1" applyBorder="1"/>
    <xf numFmtId="4" fontId="15" fillId="0" borderId="2" xfId="0" applyNumberFormat="1" applyFont="1" applyFill="1" applyBorder="1"/>
    <xf numFmtId="4" fontId="16" fillId="0" borderId="2" xfId="0" applyNumberFormat="1" applyFont="1" applyFill="1" applyBorder="1"/>
    <xf numFmtId="4" fontId="16" fillId="0" borderId="4" xfId="0" applyNumberFormat="1" applyFont="1" applyFill="1" applyBorder="1"/>
    <xf numFmtId="4" fontId="2" fillId="9" borderId="4" xfId="0" applyNumberFormat="1" applyFont="1" applyFill="1" applyBorder="1"/>
    <xf numFmtId="4" fontId="2" fillId="10" borderId="4" xfId="0" applyNumberFormat="1" applyFont="1" applyFill="1" applyBorder="1"/>
    <xf numFmtId="4" fontId="3" fillId="10" borderId="2" xfId="0" applyNumberFormat="1" applyFont="1" applyFill="1" applyBorder="1"/>
    <xf numFmtId="0" fontId="17" fillId="6" borderId="2" xfId="1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18" fillId="0" borderId="0" xfId="0" applyFont="1" applyFill="1" applyBorder="1"/>
    <xf numFmtId="0" fontId="2" fillId="0" borderId="1" xfId="0" applyFont="1" applyFill="1" applyBorder="1" applyAlignment="1">
      <alignment horizontal="center"/>
    </xf>
  </cellXfs>
  <cellStyles count="2">
    <cellStyle name="Normalno" xfId="0" builtinId="0"/>
    <cellStyle name="Normalno 2" xfId="1" xr:uid="{00000000-0005-0000-0000-000001000000}"/>
  </cellStyles>
  <dxfs count="2"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4"/>
  <sheetViews>
    <sheetView tabSelected="1" topLeftCell="A7" workbookViewId="0">
      <selection activeCell="F24" sqref="F24"/>
    </sheetView>
  </sheetViews>
  <sheetFormatPr defaultColWidth="8.85546875" defaultRowHeight="15" x14ac:dyDescent="0.25"/>
  <cols>
    <col min="1" max="1" width="6.42578125" style="2" customWidth="1"/>
    <col min="2" max="2" width="20" style="2" customWidth="1"/>
    <col min="3" max="3" width="10.28515625" style="48" customWidth="1"/>
    <col min="4" max="4" width="11" style="2" customWidth="1"/>
    <col min="5" max="5" width="10.7109375" style="2" customWidth="1"/>
    <col min="6" max="6" width="11.140625" style="2" customWidth="1"/>
    <col min="7" max="7" width="10.5703125" style="2" customWidth="1"/>
    <col min="8" max="8" width="11.28515625" style="2" customWidth="1"/>
    <col min="9" max="9" width="12.28515625" style="2" customWidth="1"/>
    <col min="10" max="10" width="22.5703125" style="2" customWidth="1"/>
    <col min="11" max="11" width="17.5703125" style="2" customWidth="1"/>
    <col min="12" max="16384" width="8.85546875" style="2"/>
  </cols>
  <sheetData>
    <row r="1" spans="1:20" x14ac:dyDescent="0.25">
      <c r="A1" s="76" t="s">
        <v>0</v>
      </c>
      <c r="B1" s="76"/>
      <c r="C1" s="76"/>
      <c r="D1" s="76"/>
      <c r="E1" s="76"/>
      <c r="F1" s="7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3" customHeight="1" x14ac:dyDescent="0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7"/>
      <c r="K2" s="8" t="s">
        <v>10</v>
      </c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9"/>
      <c r="B3" s="10">
        <f>SUM(C3:E3)</f>
        <v>660258</v>
      </c>
      <c r="C3" s="11">
        <f t="shared" ref="C3:H3" si="0">SUM(C4:C68)</f>
        <v>46374</v>
      </c>
      <c r="D3" s="11">
        <f t="shared" si="0"/>
        <v>8710</v>
      </c>
      <c r="E3" s="11">
        <f t="shared" si="0"/>
        <v>605174</v>
      </c>
      <c r="F3" s="12">
        <f t="shared" si="0"/>
        <v>660258</v>
      </c>
      <c r="G3" s="13">
        <f t="shared" si="0"/>
        <v>72298</v>
      </c>
      <c r="H3" s="13">
        <f t="shared" si="0"/>
        <v>60364.153392330387</v>
      </c>
      <c r="I3" s="14">
        <f>SUM(I4:I11)</f>
        <v>26000</v>
      </c>
      <c r="K3" s="8" t="s">
        <v>11</v>
      </c>
      <c r="M3" s="1"/>
      <c r="N3" s="1"/>
      <c r="O3" s="1"/>
      <c r="P3" s="1"/>
      <c r="Q3" s="1"/>
      <c r="R3" s="1"/>
      <c r="S3" s="1"/>
      <c r="T3" s="1"/>
    </row>
    <row r="4" spans="1:20" x14ac:dyDescent="0.25">
      <c r="A4" s="15">
        <v>3111</v>
      </c>
      <c r="B4" s="16" t="s">
        <v>12</v>
      </c>
      <c r="C4" s="17"/>
      <c r="D4" s="58">
        <v>4570</v>
      </c>
      <c r="E4" s="58">
        <v>401000</v>
      </c>
      <c r="F4" s="18">
        <f t="shared" ref="F4:F68" si="1">SUM(C4:E4)</f>
        <v>405570</v>
      </c>
      <c r="G4" s="19"/>
      <c r="H4" s="19"/>
      <c r="I4" s="20">
        <v>3000</v>
      </c>
      <c r="J4" s="1" t="s">
        <v>13</v>
      </c>
      <c r="K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15">
        <v>3113</v>
      </c>
      <c r="B5" s="16" t="s">
        <v>14</v>
      </c>
      <c r="C5" s="17"/>
      <c r="D5" s="17"/>
      <c r="E5" s="58">
        <v>3000</v>
      </c>
      <c r="F5" s="18">
        <f t="shared" si="1"/>
        <v>3000</v>
      </c>
      <c r="G5" s="19"/>
      <c r="H5" s="19"/>
      <c r="I5" s="21">
        <v>2500</v>
      </c>
      <c r="J5" s="1" t="s">
        <v>81</v>
      </c>
      <c r="K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15">
        <v>3114</v>
      </c>
      <c r="B6" s="16" t="s">
        <v>15</v>
      </c>
      <c r="C6" s="17"/>
      <c r="D6" s="17"/>
      <c r="E6" s="58">
        <v>6000</v>
      </c>
      <c r="F6" s="18">
        <f t="shared" si="1"/>
        <v>6000</v>
      </c>
      <c r="G6" s="19"/>
      <c r="H6" s="19"/>
      <c r="I6" s="21">
        <v>5000</v>
      </c>
      <c r="J6" s="1" t="s">
        <v>16</v>
      </c>
      <c r="K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5">
        <v>3121</v>
      </c>
      <c r="B7" s="16" t="s">
        <v>17</v>
      </c>
      <c r="C7" s="17"/>
      <c r="D7" s="58">
        <v>700</v>
      </c>
      <c r="E7" s="58">
        <v>18951</v>
      </c>
      <c r="F7" s="18">
        <f t="shared" si="1"/>
        <v>19651</v>
      </c>
      <c r="G7" s="19"/>
      <c r="H7" s="19"/>
      <c r="I7" s="21">
        <v>6000</v>
      </c>
      <c r="J7" s="1" t="s">
        <v>18</v>
      </c>
      <c r="K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5">
        <v>3132</v>
      </c>
      <c r="B8" s="16" t="s">
        <v>19</v>
      </c>
      <c r="C8" s="17"/>
      <c r="D8" s="58">
        <v>765</v>
      </c>
      <c r="E8" s="58">
        <v>80008</v>
      </c>
      <c r="F8" s="18">
        <f t="shared" si="1"/>
        <v>80773</v>
      </c>
      <c r="G8" s="19"/>
      <c r="H8" s="19"/>
      <c r="I8" s="21">
        <v>3000</v>
      </c>
      <c r="J8" s="1" t="s">
        <v>82</v>
      </c>
      <c r="K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15">
        <v>3133</v>
      </c>
      <c r="B9" s="16"/>
      <c r="C9" s="17"/>
      <c r="D9" s="58"/>
      <c r="E9" s="58">
        <v>20</v>
      </c>
      <c r="F9" s="18">
        <f t="shared" si="1"/>
        <v>20</v>
      </c>
      <c r="G9" s="19"/>
      <c r="H9" s="19"/>
      <c r="I9" s="21">
        <v>3000</v>
      </c>
      <c r="J9" s="1" t="s">
        <v>79</v>
      </c>
      <c r="K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22">
        <v>3211</v>
      </c>
      <c r="B10" s="23" t="s">
        <v>20</v>
      </c>
      <c r="C10" s="56">
        <v>3110</v>
      </c>
      <c r="D10" s="18">
        <v>30</v>
      </c>
      <c r="E10" s="18">
        <v>845</v>
      </c>
      <c r="F10" s="18">
        <f t="shared" si="1"/>
        <v>3985</v>
      </c>
      <c r="G10" s="19"/>
      <c r="H10" s="19"/>
      <c r="I10" s="21">
        <v>2500</v>
      </c>
      <c r="J10" s="1" t="s">
        <v>21</v>
      </c>
      <c r="K10" s="25" t="s">
        <v>22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22">
        <v>3212</v>
      </c>
      <c r="B11" s="23" t="s">
        <v>23</v>
      </c>
      <c r="C11" s="24"/>
      <c r="D11" s="18">
        <v>700</v>
      </c>
      <c r="E11" s="18">
        <v>50000</v>
      </c>
      <c r="F11" s="18">
        <f t="shared" si="1"/>
        <v>50700</v>
      </c>
      <c r="G11" s="19"/>
      <c r="H11" s="19"/>
      <c r="I11" s="21">
        <v>1000</v>
      </c>
      <c r="J11" s="1" t="s">
        <v>24</v>
      </c>
      <c r="K11" s="1" t="s">
        <v>25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22">
        <v>3213</v>
      </c>
      <c r="B12" s="23" t="s">
        <v>26</v>
      </c>
      <c r="C12" s="56">
        <v>409</v>
      </c>
      <c r="D12" s="24"/>
      <c r="E12" s="24"/>
      <c r="F12" s="18">
        <f t="shared" si="1"/>
        <v>409</v>
      </c>
      <c r="G12" s="19"/>
      <c r="H12" s="19"/>
      <c r="I12" s="21"/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thickBot="1" x14ac:dyDescent="0.3">
      <c r="A13" s="26">
        <v>3214</v>
      </c>
      <c r="B13" s="27" t="s">
        <v>27</v>
      </c>
      <c r="C13" s="57">
        <v>0</v>
      </c>
      <c r="D13" s="28"/>
      <c r="E13" s="28"/>
      <c r="F13" s="29">
        <f t="shared" si="1"/>
        <v>0</v>
      </c>
      <c r="G13" s="19"/>
      <c r="H13" s="19"/>
      <c r="I13" s="21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5.9" customHeight="1" x14ac:dyDescent="0.25">
      <c r="A14" s="30">
        <v>32211</v>
      </c>
      <c r="B14" s="31" t="s">
        <v>28</v>
      </c>
      <c r="C14" s="55">
        <v>796</v>
      </c>
      <c r="D14" s="50"/>
      <c r="E14" s="60">
        <v>40</v>
      </c>
      <c r="F14" s="32">
        <f t="shared" si="1"/>
        <v>836</v>
      </c>
      <c r="G14" s="19"/>
      <c r="H14" s="19"/>
      <c r="I14" s="21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30">
        <v>32212</v>
      </c>
      <c r="B15" s="31" t="s">
        <v>29</v>
      </c>
      <c r="C15" s="69">
        <v>266</v>
      </c>
      <c r="D15" s="50"/>
      <c r="E15" s="50"/>
      <c r="F15" s="32">
        <f t="shared" si="1"/>
        <v>266</v>
      </c>
      <c r="G15" s="19"/>
      <c r="H15" s="19"/>
      <c r="I15" s="21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30">
        <v>32214</v>
      </c>
      <c r="B16" s="31" t="s">
        <v>30</v>
      </c>
      <c r="C16" s="55">
        <v>617</v>
      </c>
      <c r="D16" s="50"/>
      <c r="E16" s="50"/>
      <c r="F16" s="32">
        <f t="shared" si="1"/>
        <v>617</v>
      </c>
      <c r="G16" s="19"/>
      <c r="H16" s="19"/>
      <c r="I16" s="21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30">
        <v>32216</v>
      </c>
      <c r="B17" s="31" t="s">
        <v>31</v>
      </c>
      <c r="C17" s="55">
        <v>703</v>
      </c>
      <c r="D17" s="50"/>
      <c r="E17" s="50"/>
      <c r="F17" s="32">
        <f t="shared" si="1"/>
        <v>703</v>
      </c>
      <c r="G17" s="19"/>
      <c r="H17" s="19"/>
      <c r="I17" s="21"/>
      <c r="J17" s="2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30">
        <v>32219</v>
      </c>
      <c r="B18" s="31" t="s">
        <v>32</v>
      </c>
      <c r="C18" s="55">
        <v>294</v>
      </c>
      <c r="D18" s="50"/>
      <c r="E18" s="60">
        <v>13</v>
      </c>
      <c r="F18" s="32">
        <f t="shared" si="1"/>
        <v>307</v>
      </c>
      <c r="G18" s="19"/>
      <c r="H18" s="19"/>
      <c r="I18" s="21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33">
        <v>32224</v>
      </c>
      <c r="B19" s="34" t="s">
        <v>33</v>
      </c>
      <c r="C19" s="51"/>
      <c r="D19" s="19">
        <v>1800</v>
      </c>
      <c r="E19" s="19">
        <v>31027</v>
      </c>
      <c r="F19" s="71">
        <f t="shared" si="1"/>
        <v>32827</v>
      </c>
      <c r="G19" s="19">
        <v>32827</v>
      </c>
      <c r="H19" s="36">
        <v>26000</v>
      </c>
      <c r="I19" s="21"/>
      <c r="J19" s="2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33">
        <v>32229</v>
      </c>
      <c r="B20" s="34" t="s">
        <v>34</v>
      </c>
      <c r="C20" s="51"/>
      <c r="D20" s="51"/>
      <c r="E20" s="51"/>
      <c r="F20" s="32">
        <f t="shared" si="1"/>
        <v>0</v>
      </c>
      <c r="G20" s="19"/>
      <c r="H20" s="19"/>
      <c r="I20" s="21"/>
      <c r="J20" s="2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33">
        <v>32231</v>
      </c>
      <c r="B21" s="34" t="s">
        <v>35</v>
      </c>
      <c r="C21" s="67">
        <v>5973</v>
      </c>
      <c r="D21" s="51"/>
      <c r="E21" s="19">
        <v>13</v>
      </c>
      <c r="F21" s="37">
        <f t="shared" si="1"/>
        <v>5986</v>
      </c>
      <c r="G21" s="19">
        <v>5986</v>
      </c>
      <c r="H21" s="38">
        <f>G21/1.25</f>
        <v>4788.8</v>
      </c>
      <c r="I21" s="21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33">
        <v>32233</v>
      </c>
      <c r="B22" s="34" t="s">
        <v>36</v>
      </c>
      <c r="C22" s="67">
        <v>6027</v>
      </c>
      <c r="D22" s="51"/>
      <c r="E22" s="51"/>
      <c r="F22" s="37">
        <f t="shared" si="1"/>
        <v>6027</v>
      </c>
      <c r="G22" s="19">
        <v>6027</v>
      </c>
      <c r="H22" s="38">
        <f>G22/1.25</f>
        <v>4821.6000000000004</v>
      </c>
      <c r="I22" s="21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33">
        <v>32234</v>
      </c>
      <c r="B23" s="34" t="s">
        <v>37</v>
      </c>
      <c r="C23" s="56">
        <v>1062</v>
      </c>
      <c r="D23" s="51"/>
      <c r="E23" s="51"/>
      <c r="F23" s="32">
        <f t="shared" si="1"/>
        <v>1062</v>
      </c>
      <c r="G23" s="19"/>
      <c r="H23" s="19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5.5" x14ac:dyDescent="0.25">
      <c r="A24" s="33">
        <v>32241</v>
      </c>
      <c r="B24" s="34" t="s">
        <v>38</v>
      </c>
      <c r="C24" s="56">
        <v>730</v>
      </c>
      <c r="D24" s="51"/>
      <c r="E24" s="19">
        <v>66</v>
      </c>
      <c r="F24" s="32">
        <f t="shared" si="1"/>
        <v>796</v>
      </c>
      <c r="G24" s="19"/>
      <c r="H24" s="19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38.25" x14ac:dyDescent="0.25">
      <c r="A25" s="33">
        <v>32242</v>
      </c>
      <c r="B25" s="34" t="s">
        <v>39</v>
      </c>
      <c r="C25" s="56">
        <v>929</v>
      </c>
      <c r="D25" s="51"/>
      <c r="E25" s="51"/>
      <c r="F25" s="32">
        <f t="shared" si="1"/>
        <v>929</v>
      </c>
      <c r="G25" s="19"/>
      <c r="H25" s="19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33">
        <v>32251</v>
      </c>
      <c r="B26" s="34" t="s">
        <v>40</v>
      </c>
      <c r="C26" s="56">
        <v>122</v>
      </c>
      <c r="D26" s="51"/>
      <c r="E26" s="19">
        <v>20</v>
      </c>
      <c r="F26" s="32">
        <f t="shared" si="1"/>
        <v>142</v>
      </c>
      <c r="G26" s="19"/>
      <c r="H26" s="19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5.5" x14ac:dyDescent="0.25">
      <c r="A27" s="33">
        <v>32271</v>
      </c>
      <c r="B27" s="34" t="s">
        <v>41</v>
      </c>
      <c r="C27" s="56">
        <v>27</v>
      </c>
      <c r="D27" s="51"/>
      <c r="E27" s="51"/>
      <c r="F27" s="32">
        <f t="shared" si="1"/>
        <v>27</v>
      </c>
      <c r="G27" s="19"/>
      <c r="H27" s="19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73">
        <v>32311.200000000001</v>
      </c>
      <c r="B28" s="34" t="s">
        <v>80</v>
      </c>
      <c r="C28" s="56">
        <v>3716</v>
      </c>
      <c r="D28" s="51"/>
      <c r="E28" s="19">
        <v>40</v>
      </c>
      <c r="F28" s="70">
        <f t="shared" si="1"/>
        <v>3756</v>
      </c>
      <c r="G28" s="19">
        <v>3756</v>
      </c>
      <c r="H28" s="72">
        <f t="shared" ref="H28:H32" si="2">G28/1.25</f>
        <v>3004.8</v>
      </c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33">
        <v>32313</v>
      </c>
      <c r="B29" s="34" t="s">
        <v>42</v>
      </c>
      <c r="C29" s="56">
        <v>398</v>
      </c>
      <c r="D29" s="51"/>
      <c r="E29" s="51"/>
      <c r="F29" s="32">
        <f t="shared" si="1"/>
        <v>398</v>
      </c>
      <c r="G29" s="19"/>
      <c r="H29" s="19"/>
      <c r="I29" s="2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33">
        <v>32319</v>
      </c>
      <c r="B30" s="34" t="s">
        <v>43</v>
      </c>
      <c r="C30" s="56">
        <v>199</v>
      </c>
      <c r="D30" s="51"/>
      <c r="E30" s="19">
        <v>343</v>
      </c>
      <c r="F30" s="32">
        <f t="shared" si="1"/>
        <v>542</v>
      </c>
      <c r="G30" s="19"/>
      <c r="H30" s="19"/>
      <c r="I30" s="2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5.5" x14ac:dyDescent="0.25">
      <c r="A31" s="33">
        <v>32321</v>
      </c>
      <c r="B31" s="34" t="s">
        <v>44</v>
      </c>
      <c r="C31" s="67">
        <v>4575</v>
      </c>
      <c r="D31" s="51"/>
      <c r="E31" s="19">
        <v>33</v>
      </c>
      <c r="F31" s="35">
        <f t="shared" si="1"/>
        <v>4608</v>
      </c>
      <c r="G31" s="19">
        <v>4608</v>
      </c>
      <c r="H31" s="39">
        <f t="shared" si="2"/>
        <v>3686.4</v>
      </c>
      <c r="I31" s="21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5.5" x14ac:dyDescent="0.25">
      <c r="A32" s="33">
        <v>32322</v>
      </c>
      <c r="B32" s="34" t="s">
        <v>45</v>
      </c>
      <c r="C32" s="67">
        <v>3825</v>
      </c>
      <c r="D32" s="51"/>
      <c r="E32" s="19">
        <v>33</v>
      </c>
      <c r="F32" s="35">
        <f t="shared" si="1"/>
        <v>3858</v>
      </c>
      <c r="G32" s="19">
        <v>3858</v>
      </c>
      <c r="H32" s="39">
        <f t="shared" si="2"/>
        <v>3086.4</v>
      </c>
      <c r="I32" s="2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33">
        <v>32341</v>
      </c>
      <c r="B33" s="34" t="s">
        <v>46</v>
      </c>
      <c r="C33" s="56">
        <v>3225</v>
      </c>
      <c r="D33" s="51"/>
      <c r="E33" s="19">
        <v>13</v>
      </c>
      <c r="F33" s="35">
        <f t="shared" si="1"/>
        <v>3238</v>
      </c>
      <c r="G33" s="19">
        <v>3238</v>
      </c>
      <c r="H33" s="39">
        <f>G33/1.13</f>
        <v>2865.4867256637172</v>
      </c>
      <c r="I33" s="21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33">
        <v>32342</v>
      </c>
      <c r="B34" s="34" t="s">
        <v>47</v>
      </c>
      <c r="C34" s="56">
        <v>1907</v>
      </c>
      <c r="D34" s="51"/>
      <c r="E34" s="51"/>
      <c r="F34" s="32">
        <f t="shared" si="1"/>
        <v>1907</v>
      </c>
      <c r="G34" s="19"/>
      <c r="H34" s="19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33">
        <v>32343</v>
      </c>
      <c r="B35" s="34" t="s">
        <v>48</v>
      </c>
      <c r="C35" s="56">
        <v>133</v>
      </c>
      <c r="D35" s="51"/>
      <c r="E35" s="51"/>
      <c r="F35" s="32">
        <f t="shared" si="1"/>
        <v>133</v>
      </c>
      <c r="G35" s="19"/>
      <c r="H35" s="19"/>
      <c r="I35" s="2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33">
        <v>32344</v>
      </c>
      <c r="B36" s="34" t="s">
        <v>49</v>
      </c>
      <c r="C36" s="56">
        <v>199</v>
      </c>
      <c r="D36" s="51"/>
      <c r="E36" s="51"/>
      <c r="F36" s="32">
        <f t="shared" si="1"/>
        <v>199</v>
      </c>
      <c r="G36" s="19"/>
      <c r="H36" s="19"/>
      <c r="I36" s="2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33">
        <v>32349</v>
      </c>
      <c r="B37" s="34" t="s">
        <v>50</v>
      </c>
      <c r="C37" s="68">
        <v>1313</v>
      </c>
      <c r="D37" s="51"/>
      <c r="E37" s="51"/>
      <c r="F37" s="40">
        <f t="shared" si="1"/>
        <v>1313</v>
      </c>
      <c r="G37" s="19"/>
      <c r="H37" s="19"/>
      <c r="I37" s="2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33">
        <v>32353</v>
      </c>
      <c r="B38" s="34" t="s">
        <v>51</v>
      </c>
      <c r="C38" s="56">
        <v>677</v>
      </c>
      <c r="D38" s="51"/>
      <c r="E38" s="51"/>
      <c r="F38" s="32">
        <f t="shared" si="1"/>
        <v>677</v>
      </c>
      <c r="G38" s="19"/>
      <c r="H38" s="19"/>
      <c r="I38" s="2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33">
        <v>32361</v>
      </c>
      <c r="B39" s="34" t="s">
        <v>52</v>
      </c>
      <c r="C39" s="67">
        <v>1911</v>
      </c>
      <c r="D39" s="51"/>
      <c r="E39" s="51"/>
      <c r="F39" s="35">
        <f t="shared" si="1"/>
        <v>1911</v>
      </c>
      <c r="G39" s="19">
        <v>1911</v>
      </c>
      <c r="H39" s="72">
        <v>1911</v>
      </c>
      <c r="I39" s="2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33">
        <v>32363</v>
      </c>
      <c r="B40" s="34" t="s">
        <v>53</v>
      </c>
      <c r="C40" s="56">
        <v>252</v>
      </c>
      <c r="D40" s="51"/>
      <c r="E40" s="51"/>
      <c r="F40" s="32">
        <f t="shared" si="1"/>
        <v>252</v>
      </c>
      <c r="G40" s="19"/>
      <c r="H40" s="19"/>
      <c r="I40" s="21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33">
        <v>32372</v>
      </c>
      <c r="B41" s="34"/>
      <c r="C41" s="56">
        <v>13</v>
      </c>
      <c r="D41" s="51"/>
      <c r="E41" s="19">
        <v>152</v>
      </c>
      <c r="F41" s="32">
        <f t="shared" si="1"/>
        <v>165</v>
      </c>
      <c r="G41" s="19"/>
      <c r="H41" s="19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33">
        <v>32373</v>
      </c>
      <c r="B42" s="34"/>
      <c r="C42" s="56">
        <v>13</v>
      </c>
      <c r="D42" s="51"/>
      <c r="E42" s="19">
        <v>27</v>
      </c>
      <c r="F42" s="32">
        <f t="shared" si="1"/>
        <v>40</v>
      </c>
      <c r="G42" s="19"/>
      <c r="H42" s="19"/>
      <c r="I42" s="21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33">
        <v>32379</v>
      </c>
      <c r="B43" s="34" t="s">
        <v>54</v>
      </c>
      <c r="C43" s="56">
        <v>425</v>
      </c>
      <c r="D43" s="59">
        <v>25</v>
      </c>
      <c r="E43" s="19">
        <v>7</v>
      </c>
      <c r="F43" s="41">
        <f t="shared" si="1"/>
        <v>457</v>
      </c>
      <c r="G43" s="19"/>
      <c r="H43" s="19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33">
        <v>32389</v>
      </c>
      <c r="B44" s="34" t="s">
        <v>55</v>
      </c>
      <c r="C44" s="56">
        <v>459</v>
      </c>
      <c r="D44" s="54"/>
      <c r="E44" s="19">
        <v>66</v>
      </c>
      <c r="F44" s="41">
        <f t="shared" si="1"/>
        <v>525</v>
      </c>
      <c r="G44" s="19"/>
      <c r="H44" s="19"/>
      <c r="I44" s="21"/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33">
        <v>32391</v>
      </c>
      <c r="B45" s="34" t="s">
        <v>56</v>
      </c>
      <c r="C45" s="56">
        <v>61</v>
      </c>
      <c r="D45" s="54"/>
      <c r="E45" s="51"/>
      <c r="F45" s="41">
        <f t="shared" si="1"/>
        <v>61</v>
      </c>
      <c r="G45" s="19"/>
      <c r="H45" s="19"/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33">
        <v>32392</v>
      </c>
      <c r="B46" s="34"/>
      <c r="C46" s="56">
        <v>100</v>
      </c>
      <c r="D46" s="54"/>
      <c r="E46" s="51"/>
      <c r="F46" s="41">
        <f t="shared" si="1"/>
        <v>100</v>
      </c>
      <c r="G46" s="19"/>
      <c r="H46" s="19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33">
        <v>32399</v>
      </c>
      <c r="B47" s="34" t="s">
        <v>57</v>
      </c>
      <c r="C47" s="56">
        <v>132</v>
      </c>
      <c r="D47" s="54"/>
      <c r="E47" s="19">
        <v>146</v>
      </c>
      <c r="F47" s="41">
        <f t="shared" si="1"/>
        <v>278</v>
      </c>
      <c r="G47" s="19"/>
      <c r="H47" s="19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33">
        <v>32931</v>
      </c>
      <c r="B48" s="34" t="s">
        <v>58</v>
      </c>
      <c r="C48" s="56">
        <v>47</v>
      </c>
      <c r="D48" s="59">
        <v>40</v>
      </c>
      <c r="E48" s="19">
        <v>13</v>
      </c>
      <c r="F48" s="41">
        <f t="shared" si="1"/>
        <v>100</v>
      </c>
      <c r="G48" s="19"/>
      <c r="H48" s="19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33">
        <v>32941</v>
      </c>
      <c r="B49" s="34" t="s">
        <v>78</v>
      </c>
      <c r="C49" s="56">
        <v>25</v>
      </c>
      <c r="D49" s="59"/>
      <c r="E49" s="19"/>
      <c r="F49" s="41">
        <f t="shared" si="1"/>
        <v>25</v>
      </c>
      <c r="G49" s="19"/>
      <c r="H49" s="19"/>
      <c r="I49" s="21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33">
        <v>32952</v>
      </c>
      <c r="B50" s="34" t="s">
        <v>59</v>
      </c>
      <c r="C50" s="56">
        <v>13</v>
      </c>
      <c r="D50" s="51"/>
      <c r="E50" s="19">
        <v>153</v>
      </c>
      <c r="F50" s="41">
        <f t="shared" si="1"/>
        <v>166</v>
      </c>
      <c r="G50" s="19"/>
      <c r="H50" s="19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33">
        <v>32955</v>
      </c>
      <c r="B51" s="34" t="s">
        <v>60</v>
      </c>
      <c r="C51" s="51"/>
      <c r="D51" s="51"/>
      <c r="E51" s="19">
        <v>1700</v>
      </c>
      <c r="F51" s="18">
        <f t="shared" si="1"/>
        <v>1700</v>
      </c>
      <c r="G51" s="19"/>
      <c r="H51" s="19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33">
        <v>32959</v>
      </c>
      <c r="B52" s="34" t="s">
        <v>61</v>
      </c>
      <c r="C52" s="56">
        <v>30</v>
      </c>
      <c r="D52" s="51"/>
      <c r="E52" s="51"/>
      <c r="F52" s="41">
        <f t="shared" si="1"/>
        <v>30</v>
      </c>
      <c r="G52" s="19"/>
      <c r="H52" s="19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33">
        <v>32991</v>
      </c>
      <c r="B53" s="34" t="s">
        <v>62</v>
      </c>
      <c r="C53" s="56">
        <v>83</v>
      </c>
      <c r="D53" s="51"/>
      <c r="E53" s="51"/>
      <c r="F53" s="41">
        <f t="shared" si="1"/>
        <v>83</v>
      </c>
      <c r="G53" s="19"/>
      <c r="H53" s="19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25.5" x14ac:dyDescent="0.25">
      <c r="A54" s="33">
        <v>32999</v>
      </c>
      <c r="B54" s="34" t="s">
        <v>63</v>
      </c>
      <c r="C54" s="56">
        <v>97</v>
      </c>
      <c r="D54" s="51"/>
      <c r="E54" s="19">
        <v>496</v>
      </c>
      <c r="F54" s="42">
        <f t="shared" si="1"/>
        <v>593</v>
      </c>
      <c r="G54" s="42"/>
      <c r="H54" s="41">
        <v>593</v>
      </c>
      <c r="I54" s="14"/>
      <c r="J54" s="14"/>
      <c r="K54" s="43" t="s">
        <v>64</v>
      </c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33">
        <v>3431</v>
      </c>
      <c r="B55" s="34"/>
      <c r="C55" s="56">
        <v>119</v>
      </c>
      <c r="D55" s="51"/>
      <c r="E55" s="19"/>
      <c r="F55" s="41">
        <f t="shared" si="1"/>
        <v>119</v>
      </c>
      <c r="G55" s="42"/>
      <c r="H55" s="41"/>
      <c r="I55" s="14"/>
      <c r="J55" s="14"/>
      <c r="K55" s="43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33">
        <v>3433</v>
      </c>
      <c r="B56" s="34" t="s">
        <v>76</v>
      </c>
      <c r="C56" s="56">
        <v>27</v>
      </c>
      <c r="D56" s="51"/>
      <c r="E56" s="19">
        <v>21</v>
      </c>
      <c r="F56" s="41">
        <f t="shared" si="1"/>
        <v>48</v>
      </c>
      <c r="G56" s="19"/>
      <c r="H56" s="19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62">
        <v>37229</v>
      </c>
      <c r="B57" s="63"/>
      <c r="C57" s="64">
        <v>5</v>
      </c>
      <c r="D57" s="65"/>
      <c r="E57" s="66"/>
      <c r="F57" s="41">
        <f t="shared" si="1"/>
        <v>5</v>
      </c>
      <c r="G57" s="19"/>
      <c r="H57" s="19"/>
      <c r="I57" s="21"/>
      <c r="J57" s="2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27.6" customHeight="1" thickBot="1" x14ac:dyDescent="0.3">
      <c r="A58" s="44">
        <v>38129</v>
      </c>
      <c r="B58" s="45" t="s">
        <v>77</v>
      </c>
      <c r="C58" s="57">
        <v>0</v>
      </c>
      <c r="D58" s="52"/>
      <c r="E58" s="61">
        <v>300</v>
      </c>
      <c r="F58" s="46">
        <f t="shared" si="1"/>
        <v>300</v>
      </c>
      <c r="G58" s="19"/>
      <c r="H58" s="19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30">
        <v>42123</v>
      </c>
      <c r="B59" s="47" t="s">
        <v>65</v>
      </c>
      <c r="C59" s="53"/>
      <c r="D59" s="50"/>
      <c r="E59" s="53"/>
      <c r="F59" s="32">
        <f t="shared" si="1"/>
        <v>0</v>
      </c>
      <c r="G59" s="19"/>
      <c r="H59" s="19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30">
        <v>42212</v>
      </c>
      <c r="B60" s="23" t="s">
        <v>73</v>
      </c>
      <c r="C60" s="55">
        <v>265</v>
      </c>
      <c r="D60" s="50"/>
      <c r="E60" s="60">
        <v>285</v>
      </c>
      <c r="F60" s="32">
        <f t="shared" si="1"/>
        <v>550</v>
      </c>
      <c r="G60" s="19"/>
      <c r="H60" s="19"/>
      <c r="I60" s="21">
        <v>5100</v>
      </c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6" customHeight="1" x14ac:dyDescent="0.25">
      <c r="A61" s="33">
        <v>42239</v>
      </c>
      <c r="B61" s="34" t="s">
        <v>74</v>
      </c>
      <c r="C61" s="56">
        <v>67</v>
      </c>
      <c r="D61" s="51"/>
      <c r="E61" s="51"/>
      <c r="F61" s="41">
        <f t="shared" si="1"/>
        <v>67</v>
      </c>
      <c r="G61" s="19"/>
      <c r="H61" s="19"/>
      <c r="I61" s="21"/>
      <c r="J61" s="2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48" customFormat="1" x14ac:dyDescent="0.25">
      <c r="A62" s="33">
        <v>42262</v>
      </c>
      <c r="B62" s="34" t="s">
        <v>75</v>
      </c>
      <c r="C62" s="56">
        <v>199</v>
      </c>
      <c r="D62" s="51"/>
      <c r="E62" s="51"/>
      <c r="F62" s="41">
        <f t="shared" si="1"/>
        <v>199</v>
      </c>
      <c r="G62" s="19"/>
      <c r="H62" s="19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20" s="48" customFormat="1" ht="25.5" x14ac:dyDescent="0.25">
      <c r="A63" s="33">
        <v>42231</v>
      </c>
      <c r="B63" s="34" t="s">
        <v>66</v>
      </c>
      <c r="C63" s="19">
        <v>0</v>
      </c>
      <c r="D63" s="51"/>
      <c r="E63" s="51"/>
      <c r="F63" s="41">
        <f t="shared" si="1"/>
        <v>0</v>
      </c>
      <c r="G63" s="19"/>
      <c r="H63" s="19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4" spans="1:20" x14ac:dyDescent="0.25">
      <c r="A64" s="33">
        <v>42261</v>
      </c>
      <c r="B64" s="34" t="s">
        <v>67</v>
      </c>
      <c r="C64" s="19">
        <v>0</v>
      </c>
      <c r="D64" s="51"/>
      <c r="E64" s="19">
        <v>63</v>
      </c>
      <c r="F64" s="41">
        <f t="shared" si="1"/>
        <v>63</v>
      </c>
      <c r="G64" s="19"/>
      <c r="H64" s="19"/>
      <c r="I64" s="21"/>
      <c r="J64" s="2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33">
        <v>42262</v>
      </c>
      <c r="B65" s="34" t="s">
        <v>68</v>
      </c>
      <c r="C65" s="19">
        <v>0</v>
      </c>
      <c r="D65" s="51"/>
      <c r="E65" s="51"/>
      <c r="F65" s="41">
        <f t="shared" si="1"/>
        <v>0</v>
      </c>
      <c r="G65" s="19"/>
      <c r="H65" s="19"/>
      <c r="I65" s="21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25.5" x14ac:dyDescent="0.25">
      <c r="A66" s="33">
        <v>42271</v>
      </c>
      <c r="B66" s="34" t="s">
        <v>69</v>
      </c>
      <c r="C66" s="19">
        <v>799</v>
      </c>
      <c r="D66" s="51"/>
      <c r="E66" s="19">
        <v>213</v>
      </c>
      <c r="F66" s="41">
        <f t="shared" si="1"/>
        <v>1012</v>
      </c>
      <c r="G66" s="19"/>
      <c r="H66" s="19"/>
      <c r="I66" s="21"/>
      <c r="J66" s="21"/>
      <c r="K66" s="1"/>
      <c r="L66" s="1"/>
      <c r="M66" s="1" t="s">
        <v>70</v>
      </c>
      <c r="N66" s="1"/>
      <c r="O66" s="1"/>
      <c r="P66" s="1"/>
      <c r="Q66" s="1"/>
      <c r="R66" s="1"/>
      <c r="S66" s="1"/>
      <c r="T66" s="1"/>
    </row>
    <row r="67" spans="1:20" x14ac:dyDescent="0.25">
      <c r="A67" s="33">
        <v>42273</v>
      </c>
      <c r="B67" s="34" t="s">
        <v>71</v>
      </c>
      <c r="C67" s="19">
        <v>0</v>
      </c>
      <c r="D67" s="51"/>
      <c r="E67" s="19">
        <v>60</v>
      </c>
      <c r="F67" s="41">
        <f t="shared" si="1"/>
        <v>60</v>
      </c>
      <c r="G67" s="19"/>
      <c r="H67" s="19"/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33">
        <v>42411</v>
      </c>
      <c r="B68" s="23" t="s">
        <v>72</v>
      </c>
      <c r="C68" s="19">
        <v>0</v>
      </c>
      <c r="D68" s="19">
        <v>80</v>
      </c>
      <c r="E68" s="19">
        <v>10007</v>
      </c>
      <c r="F68" s="49">
        <f t="shared" si="1"/>
        <v>10087</v>
      </c>
      <c r="G68" s="19">
        <v>10087</v>
      </c>
      <c r="H68" s="39">
        <f>G68/1.05</f>
        <v>9606.6666666666661</v>
      </c>
      <c r="I68" s="2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B71" s="2" t="s">
        <v>83</v>
      </c>
    </row>
    <row r="72" spans="1:20" x14ac:dyDescent="0.25">
      <c r="B72" s="74" t="s">
        <v>84</v>
      </c>
      <c r="C72" s="48" t="s">
        <v>85</v>
      </c>
    </row>
    <row r="73" spans="1:20" x14ac:dyDescent="0.25">
      <c r="E73" s="75" t="s">
        <v>101</v>
      </c>
      <c r="F73" s="75"/>
      <c r="G73" s="75"/>
    </row>
    <row r="75" spans="1:20" x14ac:dyDescent="0.25">
      <c r="A75" s="2" t="s">
        <v>86</v>
      </c>
      <c r="B75" s="2" t="s">
        <v>87</v>
      </c>
      <c r="C75" s="48" t="s">
        <v>88</v>
      </c>
    </row>
    <row r="76" spans="1:20" x14ac:dyDescent="0.25">
      <c r="B76" s="2" t="s">
        <v>89</v>
      </c>
      <c r="I76" s="2" t="s">
        <v>91</v>
      </c>
      <c r="J76" s="2" t="s">
        <v>92</v>
      </c>
    </row>
    <row r="77" spans="1:20" x14ac:dyDescent="0.25">
      <c r="B77" s="2" t="s">
        <v>90</v>
      </c>
      <c r="E77" s="2" t="s">
        <v>93</v>
      </c>
    </row>
    <row r="79" spans="1:20" x14ac:dyDescent="0.25">
      <c r="A79" s="2" t="s">
        <v>94</v>
      </c>
      <c r="B79" s="2" t="s">
        <v>95</v>
      </c>
      <c r="J79" s="2" t="s">
        <v>96</v>
      </c>
    </row>
    <row r="81" spans="1:10" x14ac:dyDescent="0.25">
      <c r="A81" s="2" t="s">
        <v>97</v>
      </c>
    </row>
    <row r="82" spans="1:10" x14ac:dyDescent="0.25">
      <c r="A82" s="2" t="s">
        <v>98</v>
      </c>
    </row>
    <row r="84" spans="1:10" x14ac:dyDescent="0.25">
      <c r="A84" s="2" t="s">
        <v>99</v>
      </c>
      <c r="J84" s="2" t="s">
        <v>100</v>
      </c>
    </row>
  </sheetData>
  <mergeCells count="1">
    <mergeCell ref="A1:F1"/>
  </mergeCells>
  <conditionalFormatting sqref="A3:A9 A53:A68 A14:A51">
    <cfRule type="cellIs" dxfId="1" priority="2" operator="between">
      <formula>3100</formula>
      <formula>5999</formula>
    </cfRule>
  </conditionalFormatting>
  <conditionalFormatting sqref="A52">
    <cfRule type="cellIs" dxfId="0" priority="1" operator="between">
      <formula>3100</formula>
      <formula>5999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fp-JN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TAJNISTVO</cp:lastModifiedBy>
  <cp:lastPrinted>2024-01-04T11:00:21Z</cp:lastPrinted>
  <dcterms:created xsi:type="dcterms:W3CDTF">2023-12-19T09:15:46Z</dcterms:created>
  <dcterms:modified xsi:type="dcterms:W3CDTF">2024-01-04T11:12:37Z</dcterms:modified>
</cp:coreProperties>
</file>