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9" i="1" l="1"/>
  <c r="F228" i="1" s="1"/>
  <c r="F225" i="1"/>
  <c r="F222" i="1"/>
  <c r="F219" i="1"/>
  <c r="F218" i="1" s="1"/>
  <c r="G218" i="1"/>
  <c r="G57" i="1"/>
  <c r="F102" i="1"/>
  <c r="F83" i="1"/>
  <c r="F43" i="1"/>
  <c r="F31" i="1"/>
  <c r="F221" i="1" l="1"/>
  <c r="G90" i="1"/>
  <c r="G81" i="1"/>
  <c r="G70" i="1" l="1"/>
  <c r="G69" i="1"/>
  <c r="G68" i="1"/>
  <c r="G67" i="1"/>
  <c r="G66" i="1"/>
  <c r="G65" i="1"/>
  <c r="G64" i="1"/>
  <c r="G63" i="1"/>
  <c r="G62" i="1"/>
  <c r="G58" i="1"/>
  <c r="G56" i="1"/>
  <c r="G55" i="1"/>
  <c r="G54" i="1"/>
  <c r="G53" i="1"/>
  <c r="G52" i="1"/>
  <c r="G48" i="1"/>
  <c r="G47" i="1"/>
  <c r="G42" i="1"/>
  <c r="G41" i="1"/>
  <c r="G40" i="1"/>
  <c r="G39" i="1"/>
  <c r="G71" i="1"/>
  <c r="G38" i="1"/>
  <c r="F178" i="1"/>
  <c r="G216" i="1" l="1"/>
  <c r="G215" i="1"/>
  <c r="G214" i="1"/>
  <c r="G212" i="1"/>
  <c r="G211" i="1"/>
  <c r="G210" i="1"/>
  <c r="G202" i="1" s="1"/>
  <c r="G209" i="1"/>
  <c r="G208" i="1"/>
  <c r="G207" i="1"/>
  <c r="G206" i="1"/>
  <c r="G205" i="1"/>
  <c r="G204" i="1"/>
  <c r="G203" i="1"/>
  <c r="F213" i="1"/>
  <c r="G213" i="1" s="1"/>
  <c r="G92" i="1"/>
  <c r="G91" i="1"/>
  <c r="G37" i="1"/>
  <c r="G50" i="1"/>
  <c r="G108" i="1"/>
  <c r="G107" i="1"/>
  <c r="G106" i="1"/>
  <c r="F109" i="1"/>
  <c r="G105" i="1"/>
  <c r="G104" i="1"/>
  <c r="G103" i="1"/>
  <c r="G101" i="1"/>
  <c r="G100" i="1"/>
  <c r="G99" i="1"/>
  <c r="G98" i="1"/>
  <c r="G97" i="1"/>
  <c r="G96" i="1"/>
  <c r="G95" i="1"/>
  <c r="G94" i="1"/>
  <c r="G93" i="1"/>
  <c r="G89" i="1"/>
  <c r="G88" i="1"/>
  <c r="G87" i="1"/>
  <c r="G86" i="1"/>
  <c r="G85" i="1"/>
  <c r="G84" i="1"/>
  <c r="G82" i="1"/>
  <c r="G80" i="1"/>
  <c r="G79" i="1"/>
  <c r="G78" i="1"/>
  <c r="G77" i="1"/>
  <c r="G76" i="1"/>
  <c r="G75" i="1"/>
  <c r="G74" i="1"/>
  <c r="G73" i="1"/>
  <c r="G72" i="1"/>
  <c r="G61" i="1"/>
  <c r="G60" i="1"/>
  <c r="G59" i="1"/>
  <c r="G51" i="1"/>
  <c r="G49" i="1"/>
  <c r="G46" i="1"/>
  <c r="G45" i="1"/>
  <c r="G44" i="1"/>
  <c r="G36" i="1"/>
  <c r="G35" i="1"/>
  <c r="G34" i="1"/>
  <c r="G33" i="1"/>
  <c r="G32" i="1"/>
  <c r="F115" i="1"/>
  <c r="G201" i="1"/>
  <c r="G200" i="1" s="1"/>
  <c r="G199" i="1"/>
  <c r="G198" i="1" s="1"/>
  <c r="G197" i="1"/>
  <c r="G196" i="1"/>
  <c r="G195" i="1"/>
  <c r="G194" i="1"/>
  <c r="G192" i="1"/>
  <c r="G191" i="1"/>
  <c r="G189" i="1"/>
  <c r="G188" i="1"/>
  <c r="G186" i="1"/>
  <c r="G185" i="1"/>
  <c r="G184" i="1"/>
  <c r="G183" i="1"/>
  <c r="G181" i="1"/>
  <c r="G180" i="1" s="1"/>
  <c r="G179" i="1"/>
  <c r="G172" i="1"/>
  <c r="G170" i="1"/>
  <c r="G169" i="1"/>
  <c r="G168" i="1"/>
  <c r="G167" i="1"/>
  <c r="G166" i="1"/>
  <c r="G165" i="1"/>
  <c r="G164" i="1"/>
  <c r="G162" i="1"/>
  <c r="G161" i="1"/>
  <c r="G160" i="1"/>
  <c r="G158" i="1"/>
  <c r="G157" i="1"/>
  <c r="G156" i="1"/>
  <c r="G155" i="1"/>
  <c r="G154" i="1"/>
  <c r="G153" i="1"/>
  <c r="G152" i="1"/>
  <c r="G150" i="1"/>
  <c r="G149" i="1"/>
  <c r="G142" i="1"/>
  <c r="G141" i="1"/>
  <c r="G140" i="1"/>
  <c r="G139" i="1"/>
  <c r="G138" i="1"/>
  <c r="G136" i="1"/>
  <c r="G135" i="1"/>
  <c r="G134" i="1"/>
  <c r="G132" i="1"/>
  <c r="G131" i="1"/>
  <c r="G130" i="1"/>
  <c r="G128" i="1"/>
  <c r="G127" i="1"/>
  <c r="G126" i="1"/>
  <c r="G125" i="1"/>
  <c r="G123" i="1"/>
  <c r="G122" i="1" s="1"/>
  <c r="G121" i="1"/>
  <c r="G120" i="1"/>
  <c r="G118" i="1"/>
  <c r="G117" i="1"/>
  <c r="G116" i="1"/>
  <c r="G114" i="1"/>
  <c r="G113" i="1"/>
  <c r="G112" i="1"/>
  <c r="G111" i="1"/>
  <c r="G110" i="1"/>
  <c r="G29" i="1"/>
  <c r="G28" i="1"/>
  <c r="G27" i="1"/>
  <c r="G26" i="1"/>
  <c r="G25" i="1"/>
  <c r="G23" i="1"/>
  <c r="G22" i="1"/>
  <c r="G20" i="1"/>
  <c r="G19" i="1"/>
  <c r="G17" i="1"/>
  <c r="G16" i="1"/>
  <c r="G15" i="1"/>
  <c r="G14" i="1"/>
  <c r="G13" i="1"/>
  <c r="G12" i="1"/>
  <c r="G11" i="1"/>
  <c r="F10" i="1"/>
  <c r="F18" i="1"/>
  <c r="F21" i="1"/>
  <c r="F24" i="1"/>
  <c r="F119" i="1"/>
  <c r="F122" i="1"/>
  <c r="F124" i="1"/>
  <c r="F129" i="1"/>
  <c r="F133" i="1"/>
  <c r="F137" i="1"/>
  <c r="F143" i="1"/>
  <c r="F148" i="1"/>
  <c r="F151" i="1"/>
  <c r="F159" i="1"/>
  <c r="F163" i="1"/>
  <c r="F171" i="1"/>
  <c r="F174" i="1"/>
  <c r="F180" i="1"/>
  <c r="F182" i="1"/>
  <c r="F187" i="1"/>
  <c r="F190" i="1"/>
  <c r="F193" i="1"/>
  <c r="F198" i="1"/>
  <c r="F200" i="1"/>
  <c r="G178" i="1"/>
  <c r="G174" i="1"/>
  <c r="G143" i="1"/>
  <c r="G190" i="1" l="1"/>
  <c r="G148" i="1"/>
  <c r="G137" i="1"/>
  <c r="F202" i="1"/>
  <c r="F231" i="1" s="1"/>
  <c r="G171" i="1"/>
  <c r="G31" i="1"/>
  <c r="G43" i="1"/>
  <c r="F30" i="1"/>
  <c r="G102" i="1"/>
  <c r="G83" i="1"/>
  <c r="G24" i="1"/>
  <c r="G10" i="1"/>
  <c r="G18" i="1"/>
  <c r="G21" i="1"/>
  <c r="G109" i="1"/>
  <c r="G115" i="1"/>
  <c r="G119" i="1"/>
  <c r="G124" i="1"/>
  <c r="G129" i="1"/>
  <c r="G133" i="1"/>
  <c r="G151" i="1"/>
  <c r="G159" i="1"/>
  <c r="G163" i="1"/>
  <c r="G182" i="1"/>
  <c r="G187" i="1"/>
  <c r="G193" i="1"/>
  <c r="G30" i="1" l="1"/>
  <c r="G231" i="1" s="1"/>
</calcChain>
</file>

<file path=xl/sharedStrings.xml><?xml version="1.0" encoding="utf-8"?>
<sst xmlns="http://schemas.openxmlformats.org/spreadsheetml/2006/main" count="806" uniqueCount="242">
  <si>
    <t>Pozicija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</si>
  <si>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</si>
  <si>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</si>
  <si>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</si>
  <si>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</si>
  <si>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</si>
  <si>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</si>
  <si>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</si>
  <si>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</si>
  <si>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</si>
  <si>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</si>
  <si>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</si>
  <si>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</si>
  <si>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</si>
  <si>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</si>
  <si>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</si>
  <si>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</si>
  <si>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</si>
  <si>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</si>
  <si>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</si>
  <si>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</si>
  <si>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</si>
  <si>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</si>
  <si>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</si>
  <si>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</si>
  <si>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</si>
  <si>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</si>
  <si>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</si>
  <si>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</si>
  <si>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</si>
  <si>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</si>
  <si>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</si>
  <si>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</si>
  <si>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</si>
  <si>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</si>
  <si>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</si>
  <si>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</si>
  <si>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</si>
  <si>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</si>
  <si>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</si>
  <si>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</si>
  <si>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</si>
  <si>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</si>
  <si>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</si>
  <si>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</si>
  <si>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</si>
  <si>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</si>
  <si>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</si>
  <si>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</si>
  <si>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</si>
  <si>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</si>
  <si>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</si>
  <si>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</si>
  <si>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</si>
  <si>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</si>
  <si>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</si>
  <si>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</si>
  <si>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</si>
  <si>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</si>
  <si>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</si>
  <si>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</si>
  <si>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</si>
  <si>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</si>
  <si>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</si>
  <si>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</si>
  <si>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</si>
  <si>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</si>
  <si>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</si>
  <si>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</si>
  <si>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</si>
  <si>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</si>
  <si>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</si>
  <si>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</si>
  <si>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</si>
  <si>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</si>
  <si>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</si>
  <si>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</si>
  <si>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</si>
  <si>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</si>
  <si>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</si>
  <si>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</si>
  <si>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Naknada troškova osobama izvan radnog odnosa</t>
  </si>
  <si>
    <t>Naknada troškova službenog puta</t>
  </si>
  <si>
    <t>Naknada ostalih troškova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</si>
  <si>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</si>
  <si>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</si>
  <si>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</si>
  <si>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</si>
  <si>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</si>
  <si>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</si>
  <si>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</si>
  <si>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</si>
  <si>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</si>
  <si>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</si>
  <si>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</si>
  <si>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</si>
  <si>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Ostali nespomenuti rashodi poslovnja</t>
  </si>
  <si>
    <t>Rashodi protokola (vijenci, cvijeće, svijeće i slično)</t>
  </si>
  <si>
    <t xml:space="preserve">Ostali nespomenuti rashodi 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</si>
  <si>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</si>
  <si>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</si>
  <si>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</si>
  <si>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</si>
  <si>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</si>
  <si>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</si>
  <si>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</si>
  <si>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</si>
  <si>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</si>
  <si>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Prijevoz učenika, vlastiti prijevoz roditelja</t>
  </si>
  <si>
    <t>Ostale usluge za komunikaciju i prijevoz</t>
  </si>
  <si>
    <t>UKUPNO:</t>
  </si>
  <si>
    <t>Procjenjena vrijednost nabave bez PDV</t>
  </si>
  <si>
    <t xml:space="preserve">POČETAK POSTUPKA </t>
  </si>
  <si>
    <t xml:space="preserve">NAPOMENA </t>
  </si>
  <si>
    <t>PLANIRANA VRIJEDNOST S PDV-om</t>
  </si>
  <si>
    <t xml:space="preserve">Na temelju članka 14. Zakona o javnoj nabavi (N.N. 117/01), Zakona o izmjenama i dopunama Zakona o javnoj nabavi (N.N. 92/05), Uredbe o postupku nabave robe, </t>
  </si>
  <si>
    <t xml:space="preserve">radova i usluga male vrijednosti ( N.N. 14/02) te članka 68. Statuta Osnovne škole Ivana Brnjika Slovaka, Jelisavac, </t>
  </si>
  <si>
    <t>Pozicija FP</t>
  </si>
  <si>
    <t xml:space="preserve">Vrijednost </t>
  </si>
  <si>
    <t>bagatelna nabava</t>
  </si>
  <si>
    <t xml:space="preserve">Pekarski proizvodi </t>
  </si>
  <si>
    <t>Kruh</t>
  </si>
  <si>
    <t>Kifla- pecivo</t>
  </si>
  <si>
    <t>Pecivo prstići</t>
  </si>
  <si>
    <t xml:space="preserve">Kroasan kifla </t>
  </si>
  <si>
    <t>Pizza</t>
  </si>
  <si>
    <t xml:space="preserve">Trgovačka roba </t>
  </si>
  <si>
    <t>Kakao Kandit</t>
  </si>
  <si>
    <t xml:space="preserve">Mlijeko u prahu </t>
  </si>
  <si>
    <t xml:space="preserve">Čaj </t>
  </si>
  <si>
    <t>Margo</t>
  </si>
  <si>
    <t xml:space="preserve">Marmelada - mješana </t>
  </si>
  <si>
    <t>Lino-lada</t>
  </si>
  <si>
    <t>Makaroni</t>
  </si>
  <si>
    <t>Čokoladne loptice</t>
  </si>
  <si>
    <t>Pileće hrenovke - gastro pak</t>
  </si>
  <si>
    <t>Parizer Gastro pak</t>
  </si>
  <si>
    <t>Kobasice</t>
  </si>
  <si>
    <t>Grah</t>
  </si>
  <si>
    <t>Svježi kvasac</t>
  </si>
  <si>
    <t>Pašteta</t>
  </si>
  <si>
    <t>Ulje</t>
  </si>
  <si>
    <t>Sol</t>
  </si>
  <si>
    <t>Kava</t>
  </si>
  <si>
    <t>Papar</t>
  </si>
  <si>
    <t>Šećer</t>
  </si>
  <si>
    <t>Brašno</t>
  </si>
  <si>
    <t>Namirnice</t>
  </si>
  <si>
    <t xml:space="preserve">Povrće i voće </t>
  </si>
  <si>
    <t>PREDMET NABAVE</t>
  </si>
  <si>
    <t>Puding</t>
  </si>
  <si>
    <t xml:space="preserve">ZAVRŠETAK POSTUPKA </t>
  </si>
  <si>
    <t xml:space="preserve">Meso i mesne prerađevine </t>
  </si>
  <si>
    <t>Mješano mljeveno meso</t>
  </si>
  <si>
    <t>Svinjetina kockice</t>
  </si>
  <si>
    <t>Junetina kockice</t>
  </si>
  <si>
    <t>Riža</t>
  </si>
  <si>
    <t xml:space="preserve">Kupus </t>
  </si>
  <si>
    <t>Kelj</t>
  </si>
  <si>
    <t>Mahune</t>
  </si>
  <si>
    <t>Grašak</t>
  </si>
  <si>
    <t>Mrkva</t>
  </si>
  <si>
    <t xml:space="preserve">Knedle sa šljivama </t>
  </si>
  <si>
    <t>Banane</t>
  </si>
  <si>
    <t>Mandarine</t>
  </si>
  <si>
    <t xml:space="preserve">Jabuke </t>
  </si>
  <si>
    <t>Grožđe</t>
  </si>
  <si>
    <t xml:space="preserve">Kruške </t>
  </si>
  <si>
    <t>Naranče</t>
  </si>
  <si>
    <t xml:space="preserve">Krastavci konzervirani </t>
  </si>
  <si>
    <t xml:space="preserve">Mlijeko trajno </t>
  </si>
  <si>
    <t>-</t>
  </si>
  <si>
    <t>Pecivo hamburger</t>
  </si>
  <si>
    <t>Luk</t>
  </si>
  <si>
    <t>Krumpir</t>
  </si>
  <si>
    <t xml:space="preserve">Rashodi za nabavu dugotrajne nematerijalne imovine </t>
  </si>
  <si>
    <t xml:space="preserve">računala i računalna oprema </t>
  </si>
  <si>
    <t xml:space="preserve">ostala uredska oprema </t>
  </si>
  <si>
    <t xml:space="preserve">radio i tv prijemnici </t>
  </si>
  <si>
    <t xml:space="preserve">telefoni komunikacija </t>
  </si>
  <si>
    <t xml:space="preserve">ostala oprema </t>
  </si>
  <si>
    <t xml:space="preserve">uredski i nastavni namještaj </t>
  </si>
  <si>
    <t xml:space="preserve">oprema za grijanje i hlađenje </t>
  </si>
  <si>
    <t xml:space="preserve">oprema za održavanje </t>
  </si>
  <si>
    <t xml:space="preserve">sportska oprema </t>
  </si>
  <si>
    <t>glazbeni instrumenti</t>
  </si>
  <si>
    <t xml:space="preserve">knjige u knjižnici </t>
  </si>
  <si>
    <t xml:space="preserve">specijalni uređaji </t>
  </si>
  <si>
    <t xml:space="preserve">specijalni strojevi </t>
  </si>
  <si>
    <t xml:space="preserve">PLAN NABAVE ZA 2015. GODINE </t>
  </si>
  <si>
    <t xml:space="preserve">plan nabave usklađen prema financijskom planu za 2015. godinu </t>
  </si>
  <si>
    <t>siječanj 2015.</t>
  </si>
  <si>
    <t>prosinac 2015.</t>
  </si>
  <si>
    <t>Hot-dog</t>
  </si>
  <si>
    <t>Slanac</t>
  </si>
  <si>
    <t>buhtla s čokoladom</t>
  </si>
  <si>
    <t>burek sa sirom</t>
  </si>
  <si>
    <t>Dodatak jelu- fant</t>
  </si>
  <si>
    <t>Sirni namaz</t>
  </si>
  <si>
    <t>Vegeta</t>
  </si>
  <si>
    <t>Slatka paprika</t>
  </si>
  <si>
    <t>Biber</t>
  </si>
  <si>
    <t>vanili šećer</t>
  </si>
  <si>
    <t xml:space="preserve">šećer u prahu </t>
  </si>
  <si>
    <t>Limun</t>
  </si>
  <si>
    <t>Paletna</t>
  </si>
  <si>
    <t>Voćni jogurt - mix</t>
  </si>
  <si>
    <t xml:space="preserve">Jogurt tekući </t>
  </si>
  <si>
    <t>Sir gauda</t>
  </si>
  <si>
    <t>Svježi sir posni</t>
  </si>
  <si>
    <t xml:space="preserve">Sok od jabuke 0,2 </t>
  </si>
  <si>
    <t>Sok koncentrat 3 l</t>
  </si>
  <si>
    <t>Zvijezda pecivo</t>
  </si>
  <si>
    <t>Griz</t>
  </si>
  <si>
    <t>Špagete</t>
  </si>
  <si>
    <t xml:space="preserve">Kechap </t>
  </si>
  <si>
    <t>vrhnje</t>
  </si>
  <si>
    <t xml:space="preserve">peršin </t>
  </si>
  <si>
    <t>Rajčica koncentrat</t>
  </si>
  <si>
    <t xml:space="preserve">Rashodi poslovanja - ministarstvo </t>
  </si>
  <si>
    <t>Plaće za zaposlene</t>
  </si>
  <si>
    <t xml:space="preserve">Plaće za zaposlene </t>
  </si>
  <si>
    <t>Doprinosi na plaće</t>
  </si>
  <si>
    <t>Doprinosi za obvezno zdravstveno osiguranje</t>
  </si>
  <si>
    <t>Doprinosi za obvezno osiguranje u slučaju nezaposlenosti</t>
  </si>
  <si>
    <t>Doprinosi za obveno osiguranje u slučaju nezaposlenosti</t>
  </si>
  <si>
    <t xml:space="preserve">Posebni doprinosi za poticanje zapošljavanja osoba s invaliditetom </t>
  </si>
  <si>
    <t>Naknade za prijevoz, za rad na terenu i odvojeni život</t>
  </si>
  <si>
    <t xml:space="preserve">Naknada za prijevoz na posao i s posla </t>
  </si>
  <si>
    <t xml:space="preserve">ministarstvo </t>
  </si>
  <si>
    <r>
      <t>Školski odbor na sjednici održanoj dana</t>
    </r>
    <r>
      <rPr>
        <b/>
        <sz val="12"/>
        <rFont val="Times New Roman"/>
        <family val="1"/>
        <charset val="238"/>
      </rPr>
      <t xml:space="preserve"> 08. prosinca 2014</t>
    </r>
    <r>
      <rPr>
        <sz val="11"/>
        <rFont val="Times New Roman"/>
        <family val="1"/>
        <charset val="238"/>
      </rPr>
      <t xml:space="preserve">. godine donosi </t>
    </r>
  </si>
  <si>
    <t>U Jelisavcu, 08. prosinca 2014. godine</t>
  </si>
  <si>
    <t>PREDSJEDNIK ŠKOLSKOG ODBORA</t>
  </si>
  <si>
    <t>BILJANA ŠIŠAN</t>
  </si>
  <si>
    <t>RAVNATELJICA</t>
  </si>
  <si>
    <t xml:space="preserve">LJERKA ĆORKOVIĆ, prof. </t>
  </si>
  <si>
    <t>Ovaj plan nabave te sve izmjene i dopune  plana nabave za 2014. godinu bit će objavljeno na mrežnoj stranici škole.</t>
  </si>
  <si>
    <t>nabave za 2015.</t>
  </si>
  <si>
    <t>godinu biti će objavljeno na mrežnoj stranici.</t>
  </si>
  <si>
    <t>402-01/01-14-7</t>
  </si>
  <si>
    <t>2149/07-01-14</t>
  </si>
  <si>
    <t>Jelisavac, 8.prosinca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</si>
</sst>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4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rgb="FF00B0F0"/>
      </patternFill>
    </fill>
    <fill>
      <patternFill patternType="gray0625">
        <bgColor rgb="FF66CCFF"/>
      </patternFill>
    </fill>
    <fill>
      <patternFill patternType="lightGray">
        <bgColor rgb="FF99CCFF"/>
      </patternFill>
    </fill>
    <fill>
      <patternFill patternType="solid">
        <fgColor rgb="FF99CCFF"/>
        <bgColor indexed="64"/>
      </patternFill>
    </fill>
    <fill>
      <patternFill patternType="gray0625">
        <bgColor rgb="FF99CC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43" fontId="6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3" fontId="6" fillId="0" borderId="1" xfId="0" applyNumberFormat="1" applyFont="1" applyBorder="1"/>
    <xf numFmtId="0" fontId="4" fillId="0" borderId="2" xfId="0" applyFont="1" applyFill="1" applyBorder="1" applyAlignment="1">
      <alignment horizontal="center"/>
    </xf>
    <xf numFmtId="43" fontId="5" fillId="3" borderId="2" xfId="0" applyNumberFormat="1" applyFont="1" applyFill="1" applyBorder="1" applyAlignment="1">
      <alignment horizontal="center" wrapText="1"/>
    </xf>
    <xf numFmtId="43" fontId="4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43" fontId="4" fillId="4" borderId="1" xfId="0" applyNumberFormat="1" applyFont="1" applyFill="1" applyBorder="1"/>
    <xf numFmtId="0" fontId="2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43" fontId="4" fillId="5" borderId="1" xfId="0" applyNumberFormat="1" applyFont="1" applyFill="1" applyBorder="1" applyAlignment="1">
      <alignment horizontal="center" wrapText="1"/>
    </xf>
    <xf numFmtId="43" fontId="5" fillId="5" borderId="1" xfId="0" applyNumberFormat="1" applyFont="1" applyFill="1" applyBorder="1" applyAlignment="1">
      <alignment horizontal="center" wrapText="1"/>
    </xf>
    <xf numFmtId="43" fontId="5" fillId="5" borderId="2" xfId="0" applyNumberFormat="1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/>
    <xf numFmtId="43" fontId="4" fillId="7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43" fontId="6" fillId="0" borderId="1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43" fontId="4" fillId="6" borderId="1" xfId="0" applyNumberFormat="1" applyFont="1" applyFill="1" applyBorder="1"/>
    <xf numFmtId="43" fontId="6" fillId="7" borderId="1" xfId="0" applyNumberFormat="1" applyFont="1" applyFill="1" applyBorder="1"/>
    <xf numFmtId="0" fontId="9" fillId="5" borderId="2" xfId="0" applyFont="1" applyFill="1" applyBorder="1" applyAlignment="1">
      <alignment horizontal="center"/>
    </xf>
    <xf numFmtId="0" fontId="4" fillId="5" borderId="2" xfId="0" applyFont="1" applyFill="1" applyBorder="1"/>
    <xf numFmtId="43" fontId="6" fillId="5" borderId="1" xfId="0" applyNumberFormat="1" applyFont="1" applyFill="1" applyBorder="1"/>
    <xf numFmtId="43" fontId="4" fillId="5" borderId="2" xfId="0" applyNumberFormat="1" applyFont="1" applyFill="1" applyBorder="1"/>
    <xf numFmtId="43" fontId="6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/>
    <xf numFmtId="43" fontId="6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4" fillId="5" borderId="5" xfId="0" applyFont="1" applyFill="1" applyBorder="1" applyAlignment="1">
      <alignment vertical="top"/>
    </xf>
    <xf numFmtId="0" fontId="6" fillId="0" borderId="2" xfId="0" applyFont="1" applyBorder="1" applyAlignment="1">
      <alignment vertical="top" wrapText="1"/>
    </xf>
    <xf numFmtId="43" fontId="6" fillId="0" borderId="2" xfId="1" applyFont="1" applyBorder="1" applyAlignment="1">
      <alignment horizontal="right" vertical="top" wrapText="1"/>
    </xf>
    <xf numFmtId="0" fontId="4" fillId="5" borderId="2" xfId="0" applyFont="1" applyFill="1" applyBorder="1" applyAlignment="1">
      <alignment vertical="top" wrapText="1"/>
    </xf>
    <xf numFmtId="0" fontId="6" fillId="0" borderId="3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43" fontId="4" fillId="4" borderId="2" xfId="0" applyNumberFormat="1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43" fontId="4" fillId="7" borderId="2" xfId="0" applyNumberFormat="1" applyFont="1" applyFill="1" applyBorder="1"/>
    <xf numFmtId="0" fontId="10" fillId="7" borderId="2" xfId="0" applyFont="1" applyFill="1" applyBorder="1"/>
    <xf numFmtId="0" fontId="10" fillId="7" borderId="3" xfId="0" applyFont="1" applyFill="1" applyBorder="1"/>
    <xf numFmtId="43" fontId="4" fillId="6" borderId="2" xfId="0" applyNumberFormat="1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10" fillId="0" borderId="3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43" fontId="6" fillId="7" borderId="2" xfId="0" applyNumberFormat="1" applyFont="1" applyFill="1" applyBorder="1"/>
    <xf numFmtId="0" fontId="13" fillId="3" borderId="2" xfId="0" applyFont="1" applyFill="1" applyBorder="1" applyAlignment="1">
      <alignment horizontal="center" wrapText="1"/>
    </xf>
    <xf numFmtId="43" fontId="6" fillId="5" borderId="2" xfId="0" applyNumberFormat="1" applyFont="1" applyFill="1" applyBorder="1"/>
    <xf numFmtId="0" fontId="10" fillId="0" borderId="6" xfId="0" applyFont="1" applyBorder="1"/>
    <xf numFmtId="0" fontId="0" fillId="0" borderId="0" xfId="0" applyFill="1"/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43" fontId="14" fillId="5" borderId="2" xfId="0" applyNumberFormat="1" applyFont="1" applyFill="1" applyBorder="1"/>
    <xf numFmtId="43" fontId="14" fillId="5" borderId="2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43" fontId="6" fillId="2" borderId="1" xfId="0" applyNumberFormat="1" applyFont="1" applyFill="1" applyBorder="1" applyAlignment="1"/>
    <xf numFmtId="43" fontId="6" fillId="0" borderId="2" xfId="1" applyFont="1" applyBorder="1" applyAlignment="1">
      <alignment vertical="center"/>
    </xf>
    <xf numFmtId="43" fontId="4" fillId="5" borderId="5" xfId="1" applyFont="1" applyFill="1" applyBorder="1" applyAlignment="1">
      <alignment horizontal="right" vertical="top"/>
    </xf>
    <xf numFmtId="43" fontId="4" fillId="5" borderId="2" xfId="1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7" fillId="0" borderId="2" xfId="0" applyFont="1" applyFill="1" applyBorder="1" applyAlignment="1">
      <alignment vertical="top"/>
    </xf>
    <xf numFmtId="3" fontId="17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/>
    </xf>
    <xf numFmtId="164" fontId="17" fillId="0" borderId="2" xfId="1" applyNumberFormat="1" applyFont="1" applyFill="1" applyBorder="1" applyAlignment="1">
      <alignment wrapText="1"/>
    </xf>
    <xf numFmtId="0" fontId="19" fillId="0" borderId="0" xfId="0" applyFont="1"/>
    <xf numFmtId="0" fontId="4" fillId="3" borderId="2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99C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topLeftCell="A229" workbookViewId="0">
      <selection activeCell="E256" sqref="E256"/>
    </sheetView>
  </sheetViews>
  <sheetFormatPr defaultRowHeight="15" x14ac:dyDescent="0.25"/>
  <cols>
    <col min="2" max="2" width="9.140625" customWidth="1"/>
    <col min="5" max="5" width="51.85546875" customWidth="1"/>
    <col min="6" max="6" width="22.140625" customWidth="1"/>
    <col min="7" max="7" width="20.85546875" customWidth="1"/>
    <col min="8" max="10" width="15.7109375" style="53" customWidth="1"/>
  </cols>
  <sheetData>
    <row r="1" spans="1:10" x14ac:dyDescent="0.25">
      <c r="B1" s="1" t="s">
        <v>115</v>
      </c>
      <c r="E1" s="1"/>
    </row>
    <row r="2" spans="1:10" x14ac:dyDescent="0.25">
      <c r="B2" s="1" t="s">
        <v>116</v>
      </c>
      <c r="E2" s="1"/>
      <c r="F2" s="1"/>
    </row>
    <row r="3" spans="1:10" ht="15.75" x14ac:dyDescent="0.25">
      <c r="B3" s="1" t="s">
        <v>230</v>
      </c>
      <c r="E3" s="1"/>
      <c r="F3" s="1"/>
    </row>
    <row r="4" spans="1:10" x14ac:dyDescent="0.25">
      <c r="B4" s="1"/>
      <c r="C4" s="1"/>
    </row>
    <row r="5" spans="1:10" ht="57" customHeight="1" x14ac:dyDescent="0.8">
      <c r="A5" s="96" t="s">
        <v>189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" customHeight="1" x14ac:dyDescent="0.25">
      <c r="B6" s="17"/>
      <c r="C6" s="17"/>
      <c r="D6" s="95" t="s">
        <v>190</v>
      </c>
      <c r="E6" s="95"/>
      <c r="F6" s="95"/>
      <c r="G6" s="81"/>
      <c r="H6" s="54"/>
    </row>
    <row r="8" spans="1:10" ht="39" x14ac:dyDescent="0.25">
      <c r="A8" s="16" t="s">
        <v>117</v>
      </c>
      <c r="B8" s="94" t="s">
        <v>118</v>
      </c>
      <c r="C8" s="94"/>
      <c r="D8" s="18" t="s">
        <v>0</v>
      </c>
      <c r="E8" s="18" t="s">
        <v>149</v>
      </c>
      <c r="F8" s="15" t="s">
        <v>114</v>
      </c>
      <c r="G8" s="14" t="s">
        <v>111</v>
      </c>
      <c r="H8" s="14" t="s">
        <v>112</v>
      </c>
      <c r="I8" s="71" t="s">
        <v>151</v>
      </c>
      <c r="J8" s="55" t="s">
        <v>113</v>
      </c>
    </row>
    <row r="9" spans="1:10" ht="31.5" customHeight="1" x14ac:dyDescent="0.25">
      <c r="A9" s="22"/>
      <c r="B9" s="23"/>
      <c r="C9" s="23"/>
      <c r="D9" s="23"/>
      <c r="E9" s="23"/>
      <c r="F9" s="24"/>
      <c r="G9" s="25"/>
      <c r="H9" s="26"/>
      <c r="I9" s="56"/>
      <c r="J9" s="57"/>
    </row>
    <row r="10" spans="1:10" ht="21.75" customHeight="1" x14ac:dyDescent="0.25">
      <c r="A10" s="19">
        <v>3211</v>
      </c>
      <c r="B10" s="19">
        <v>3211</v>
      </c>
      <c r="C10" s="19"/>
      <c r="D10" s="19">
        <v>407</v>
      </c>
      <c r="E10" s="20" t="s">
        <v>1</v>
      </c>
      <c r="F10" s="21">
        <f>SUM(F11:F17)</f>
        <v>22000</v>
      </c>
      <c r="G10" s="21">
        <f>SUM(G11:G17)</f>
        <v>17600</v>
      </c>
      <c r="H10" s="58"/>
      <c r="I10" s="59"/>
      <c r="J10" s="60"/>
    </row>
    <row r="11" spans="1:10" x14ac:dyDescent="0.25">
      <c r="A11" s="2"/>
      <c r="B11" s="2"/>
      <c r="C11" s="2">
        <v>32111</v>
      </c>
      <c r="D11" s="2"/>
      <c r="E11" s="3" t="s">
        <v>2</v>
      </c>
      <c r="F11" s="4">
        <v>5000</v>
      </c>
      <c r="G11" s="4">
        <f>SUM((F11-(F11*20%)))</f>
        <v>4000</v>
      </c>
      <c r="H11" s="45" t="s">
        <v>191</v>
      </c>
      <c r="I11" s="46" t="s">
        <v>192</v>
      </c>
      <c r="J11" s="47" t="s">
        <v>119</v>
      </c>
    </row>
    <row r="12" spans="1:10" x14ac:dyDescent="0.25">
      <c r="A12" s="2"/>
      <c r="B12" s="2"/>
      <c r="C12" s="2">
        <v>32112</v>
      </c>
      <c r="D12" s="2"/>
      <c r="E12" s="3" t="s">
        <v>3</v>
      </c>
      <c r="F12" s="4">
        <v>0</v>
      </c>
      <c r="G12" s="4">
        <f t="shared" ref="G12:G17" si="0">SUM((F12-(F12*20%)))</f>
        <v>0</v>
      </c>
      <c r="H12" s="45" t="s">
        <v>191</v>
      </c>
      <c r="I12" s="46" t="s">
        <v>192</v>
      </c>
      <c r="J12" s="47" t="s">
        <v>119</v>
      </c>
    </row>
    <row r="13" spans="1:10" x14ac:dyDescent="0.25">
      <c r="A13" s="2"/>
      <c r="B13" s="2"/>
      <c r="C13" s="2">
        <v>32113</v>
      </c>
      <c r="D13" s="2"/>
      <c r="E13" s="3" t="s">
        <v>4</v>
      </c>
      <c r="F13" s="4">
        <v>10000</v>
      </c>
      <c r="G13" s="4">
        <f t="shared" si="0"/>
        <v>8000</v>
      </c>
      <c r="H13" s="45" t="s">
        <v>191</v>
      </c>
      <c r="I13" s="46" t="s">
        <v>192</v>
      </c>
      <c r="J13" s="47" t="s">
        <v>119</v>
      </c>
    </row>
    <row r="14" spans="1:10" x14ac:dyDescent="0.25">
      <c r="A14" s="2"/>
      <c r="B14" s="2"/>
      <c r="C14" s="2">
        <v>32114</v>
      </c>
      <c r="D14" s="2"/>
      <c r="E14" s="3" t="s">
        <v>5</v>
      </c>
      <c r="F14" s="4">
        <v>0</v>
      </c>
      <c r="G14" s="4">
        <f t="shared" si="0"/>
        <v>0</v>
      </c>
      <c r="H14" s="45" t="s">
        <v>191</v>
      </c>
      <c r="I14" s="46" t="s">
        <v>192</v>
      </c>
      <c r="J14" s="47" t="s">
        <v>119</v>
      </c>
    </row>
    <row r="15" spans="1:10" x14ac:dyDescent="0.25">
      <c r="A15" s="2"/>
      <c r="B15" s="2"/>
      <c r="C15" s="2">
        <v>32115</v>
      </c>
      <c r="D15" s="2"/>
      <c r="E15" s="3" t="s">
        <v>6</v>
      </c>
      <c r="F15" s="4">
        <v>7000</v>
      </c>
      <c r="G15" s="4">
        <f t="shared" si="0"/>
        <v>5600</v>
      </c>
      <c r="H15" s="45" t="s">
        <v>191</v>
      </c>
      <c r="I15" s="46" t="s">
        <v>192</v>
      </c>
      <c r="J15" s="47" t="s">
        <v>119</v>
      </c>
    </row>
    <row r="16" spans="1:10" x14ac:dyDescent="0.25">
      <c r="A16" s="2"/>
      <c r="B16" s="2"/>
      <c r="C16" s="2">
        <v>32116</v>
      </c>
      <c r="D16" s="2"/>
      <c r="E16" s="3" t="s">
        <v>7</v>
      </c>
      <c r="F16" s="4">
        <v>0</v>
      </c>
      <c r="G16" s="4">
        <f t="shared" si="0"/>
        <v>0</v>
      </c>
      <c r="H16" s="45" t="s">
        <v>191</v>
      </c>
      <c r="I16" s="46" t="s">
        <v>192</v>
      </c>
      <c r="J16" s="47" t="s">
        <v>119</v>
      </c>
    </row>
    <row r="17" spans="1:10" x14ac:dyDescent="0.25">
      <c r="A17" s="2"/>
      <c r="B17" s="2"/>
      <c r="C17" s="2">
        <v>32119</v>
      </c>
      <c r="D17" s="2"/>
      <c r="E17" s="3" t="s">
        <v>8</v>
      </c>
      <c r="F17" s="4">
        <v>0</v>
      </c>
      <c r="G17" s="4">
        <f t="shared" si="0"/>
        <v>0</v>
      </c>
      <c r="H17" s="45" t="s">
        <v>191</v>
      </c>
      <c r="I17" s="46" t="s">
        <v>192</v>
      </c>
      <c r="J17" s="47" t="s">
        <v>119</v>
      </c>
    </row>
    <row r="18" spans="1:10" x14ac:dyDescent="0.25">
      <c r="A18" s="27">
        <v>3213</v>
      </c>
      <c r="B18" s="27">
        <v>3213</v>
      </c>
      <c r="C18" s="27"/>
      <c r="D18" s="27">
        <v>408</v>
      </c>
      <c r="E18" s="28" t="s">
        <v>9</v>
      </c>
      <c r="F18" s="29">
        <f>SUM(F19:F20)</f>
        <v>1750</v>
      </c>
      <c r="G18" s="29">
        <f>SUM(G19:G20)</f>
        <v>1400</v>
      </c>
      <c r="H18" s="61"/>
      <c r="I18" s="62"/>
      <c r="J18" s="63"/>
    </row>
    <row r="19" spans="1:10" x14ac:dyDescent="0.25">
      <c r="A19" s="2"/>
      <c r="B19" s="2"/>
      <c r="C19" s="2">
        <v>32131</v>
      </c>
      <c r="D19" s="2"/>
      <c r="E19" s="3" t="s">
        <v>10</v>
      </c>
      <c r="F19" s="4">
        <v>1750</v>
      </c>
      <c r="G19" s="4">
        <f t="shared" ref="G19:G20" si="1">SUM((F19-(F19*20%)))</f>
        <v>1400</v>
      </c>
      <c r="H19" s="45" t="s">
        <v>191</v>
      </c>
      <c r="I19" s="46" t="s">
        <v>192</v>
      </c>
      <c r="J19" s="47" t="s">
        <v>119</v>
      </c>
    </row>
    <row r="20" spans="1:10" x14ac:dyDescent="0.25">
      <c r="A20" s="2"/>
      <c r="B20" s="2"/>
      <c r="C20" s="2">
        <v>32132</v>
      </c>
      <c r="D20" s="2"/>
      <c r="E20" s="3" t="s">
        <v>11</v>
      </c>
      <c r="F20" s="4">
        <v>0</v>
      </c>
      <c r="G20" s="4">
        <f t="shared" si="1"/>
        <v>0</v>
      </c>
      <c r="H20" s="45" t="s">
        <v>191</v>
      </c>
      <c r="I20" s="46" t="s">
        <v>192</v>
      </c>
      <c r="J20" s="47" t="s">
        <v>119</v>
      </c>
    </row>
    <row r="21" spans="1:10" x14ac:dyDescent="0.25">
      <c r="A21" s="27">
        <v>3214</v>
      </c>
      <c r="B21" s="27">
        <v>3214</v>
      </c>
      <c r="C21" s="27"/>
      <c r="D21" s="27">
        <v>409</v>
      </c>
      <c r="E21" s="28" t="s">
        <v>12</v>
      </c>
      <c r="F21" s="29">
        <f>SUM(F22:F23)</f>
        <v>1000</v>
      </c>
      <c r="G21" s="29">
        <f>SUM(G22:G23)</f>
        <v>800</v>
      </c>
      <c r="H21" s="61"/>
      <c r="I21" s="62"/>
      <c r="J21" s="63"/>
    </row>
    <row r="22" spans="1:10" x14ac:dyDescent="0.25">
      <c r="A22" s="2"/>
      <c r="B22" s="2"/>
      <c r="C22" s="2">
        <v>32141</v>
      </c>
      <c r="D22" s="2"/>
      <c r="E22" s="3" t="s">
        <v>13</v>
      </c>
      <c r="F22" s="4">
        <v>0</v>
      </c>
      <c r="G22" s="4">
        <f t="shared" ref="G22:G23" si="2">SUM((F22-(F22*20%)))</f>
        <v>0</v>
      </c>
      <c r="H22" s="45" t="s">
        <v>191</v>
      </c>
      <c r="I22" s="46" t="s">
        <v>192</v>
      </c>
      <c r="J22" s="47" t="s">
        <v>119</v>
      </c>
    </row>
    <row r="23" spans="1:10" x14ac:dyDescent="0.25">
      <c r="A23" s="2"/>
      <c r="B23" s="2"/>
      <c r="C23" s="2">
        <v>32149</v>
      </c>
      <c r="D23" s="2"/>
      <c r="E23" s="3" t="s">
        <v>12</v>
      </c>
      <c r="F23" s="4">
        <v>1000</v>
      </c>
      <c r="G23" s="4">
        <f t="shared" si="2"/>
        <v>800</v>
      </c>
      <c r="H23" s="45" t="s">
        <v>191</v>
      </c>
      <c r="I23" s="46" t="s">
        <v>192</v>
      </c>
      <c r="J23" s="47" t="s">
        <v>119</v>
      </c>
    </row>
    <row r="24" spans="1:10" x14ac:dyDescent="0.25">
      <c r="A24" s="27">
        <v>3221</v>
      </c>
      <c r="B24" s="27">
        <v>3221</v>
      </c>
      <c r="C24" s="27"/>
      <c r="D24" s="27">
        <v>386</v>
      </c>
      <c r="E24" s="28" t="s">
        <v>14</v>
      </c>
      <c r="F24" s="29">
        <f>SUM(F25:F29)</f>
        <v>20195</v>
      </c>
      <c r="G24" s="29">
        <f>SUM(G25:G29)</f>
        <v>16156</v>
      </c>
      <c r="H24" s="61"/>
      <c r="I24" s="62"/>
      <c r="J24" s="63"/>
    </row>
    <row r="25" spans="1:10" x14ac:dyDescent="0.25">
      <c r="A25" s="2"/>
      <c r="B25" s="2"/>
      <c r="C25" s="2">
        <v>32211</v>
      </c>
      <c r="D25" s="2"/>
      <c r="E25" s="3" t="s">
        <v>15</v>
      </c>
      <c r="F25" s="4">
        <v>12945</v>
      </c>
      <c r="G25" s="4">
        <f t="shared" ref="G25:G108" si="3">SUM((F25-(F25*20%)))</f>
        <v>10356</v>
      </c>
      <c r="H25" s="45" t="s">
        <v>191</v>
      </c>
      <c r="I25" s="46" t="s">
        <v>192</v>
      </c>
      <c r="J25" s="47" t="s">
        <v>119</v>
      </c>
    </row>
    <row r="26" spans="1:10" x14ac:dyDescent="0.25">
      <c r="A26" s="2"/>
      <c r="B26" s="2"/>
      <c r="C26" s="2">
        <v>32212</v>
      </c>
      <c r="D26" s="2"/>
      <c r="E26" s="3" t="s">
        <v>16</v>
      </c>
      <c r="F26" s="4">
        <v>1250</v>
      </c>
      <c r="G26" s="4">
        <f t="shared" si="3"/>
        <v>1000</v>
      </c>
      <c r="H26" s="45" t="s">
        <v>191</v>
      </c>
      <c r="I26" s="46" t="s">
        <v>192</v>
      </c>
      <c r="J26" s="47" t="s">
        <v>119</v>
      </c>
    </row>
    <row r="27" spans="1:10" x14ac:dyDescent="0.25">
      <c r="A27" s="2"/>
      <c r="B27" s="2"/>
      <c r="C27" s="2">
        <v>32214</v>
      </c>
      <c r="D27" s="2"/>
      <c r="E27" s="3" t="s">
        <v>17</v>
      </c>
      <c r="F27" s="4">
        <v>5000</v>
      </c>
      <c r="G27" s="4">
        <f t="shared" si="3"/>
        <v>4000</v>
      </c>
      <c r="H27" s="45" t="s">
        <v>191</v>
      </c>
      <c r="I27" s="46" t="s">
        <v>192</v>
      </c>
      <c r="J27" s="47" t="s">
        <v>119</v>
      </c>
    </row>
    <row r="28" spans="1:10" x14ac:dyDescent="0.25">
      <c r="A28" s="2"/>
      <c r="B28" s="2"/>
      <c r="C28" s="2">
        <v>32216</v>
      </c>
      <c r="D28" s="2"/>
      <c r="E28" s="3" t="s">
        <v>18</v>
      </c>
      <c r="F28" s="4">
        <v>1000</v>
      </c>
      <c r="G28" s="4">
        <f t="shared" si="3"/>
        <v>800</v>
      </c>
      <c r="H28" s="45" t="s">
        <v>191</v>
      </c>
      <c r="I28" s="46" t="s">
        <v>192</v>
      </c>
      <c r="J28" s="47" t="s">
        <v>119</v>
      </c>
    </row>
    <row r="29" spans="1:10" ht="17.25" customHeight="1" x14ac:dyDescent="0.25">
      <c r="A29" s="2"/>
      <c r="B29" s="2"/>
      <c r="C29" s="2">
        <v>32219</v>
      </c>
      <c r="D29" s="2"/>
      <c r="E29" s="3" t="s">
        <v>19</v>
      </c>
      <c r="F29" s="4">
        <v>0</v>
      </c>
      <c r="G29" s="4">
        <f t="shared" si="3"/>
        <v>0</v>
      </c>
      <c r="H29" s="45" t="s">
        <v>191</v>
      </c>
      <c r="I29" s="46" t="s">
        <v>192</v>
      </c>
      <c r="J29" s="47" t="s">
        <v>119</v>
      </c>
    </row>
    <row r="30" spans="1:10" ht="17.25" customHeight="1" thickBot="1" x14ac:dyDescent="0.3">
      <c r="A30" s="27">
        <v>3222</v>
      </c>
      <c r="B30" s="27">
        <v>32222</v>
      </c>
      <c r="C30" s="27"/>
      <c r="D30" s="27"/>
      <c r="E30" s="28" t="s">
        <v>147</v>
      </c>
      <c r="F30" s="29">
        <f>SUM(F31+F43+F83+F102)</f>
        <v>170000</v>
      </c>
      <c r="G30" s="29">
        <f>SUM(G31+G43+G83+G102)</f>
        <v>136000</v>
      </c>
      <c r="H30" s="61"/>
      <c r="I30" s="62"/>
      <c r="J30" s="63"/>
    </row>
    <row r="31" spans="1:10" ht="17.25" customHeight="1" x14ac:dyDescent="0.25">
      <c r="A31" s="38"/>
      <c r="B31" s="38"/>
      <c r="C31" s="38"/>
      <c r="D31" s="38"/>
      <c r="E31" s="48" t="s">
        <v>120</v>
      </c>
      <c r="F31" s="85">
        <f>SUM(F32:F42)</f>
        <v>44200</v>
      </c>
      <c r="G31" s="85">
        <f>SUM(G32:G42)</f>
        <v>35360</v>
      </c>
      <c r="H31" s="42"/>
      <c r="I31" s="43"/>
      <c r="J31" s="44"/>
    </row>
    <row r="32" spans="1:10" ht="17.25" customHeight="1" x14ac:dyDescent="0.25">
      <c r="A32" s="30"/>
      <c r="B32" s="30"/>
      <c r="C32" s="30"/>
      <c r="D32" s="30"/>
      <c r="E32" s="49" t="s">
        <v>121</v>
      </c>
      <c r="F32" s="50">
        <v>7500</v>
      </c>
      <c r="G32" s="4">
        <f t="shared" si="3"/>
        <v>6000</v>
      </c>
      <c r="H32" s="45" t="s">
        <v>191</v>
      </c>
      <c r="I32" s="46" t="s">
        <v>192</v>
      </c>
      <c r="J32" s="47" t="s">
        <v>119</v>
      </c>
    </row>
    <row r="33" spans="1:10" ht="17.25" customHeight="1" x14ac:dyDescent="0.25">
      <c r="A33" s="30"/>
      <c r="B33" s="30"/>
      <c r="C33" s="30"/>
      <c r="D33" s="30"/>
      <c r="E33" s="49" t="s">
        <v>122</v>
      </c>
      <c r="F33" s="50">
        <v>3000</v>
      </c>
      <c r="G33" s="4">
        <f t="shared" si="3"/>
        <v>2400</v>
      </c>
      <c r="H33" s="45" t="s">
        <v>191</v>
      </c>
      <c r="I33" s="46" t="s">
        <v>192</v>
      </c>
      <c r="J33" s="47" t="s">
        <v>119</v>
      </c>
    </row>
    <row r="34" spans="1:10" ht="17.25" customHeight="1" x14ac:dyDescent="0.25">
      <c r="A34" s="30"/>
      <c r="B34" s="30"/>
      <c r="C34" s="30"/>
      <c r="D34" s="30"/>
      <c r="E34" s="49" t="s">
        <v>123</v>
      </c>
      <c r="F34" s="50">
        <v>3000</v>
      </c>
      <c r="G34" s="4">
        <f t="shared" si="3"/>
        <v>2400</v>
      </c>
      <c r="H34" s="45" t="s">
        <v>191</v>
      </c>
      <c r="I34" s="46" t="s">
        <v>192</v>
      </c>
      <c r="J34" s="47" t="s">
        <v>119</v>
      </c>
    </row>
    <row r="35" spans="1:10" ht="17.25" customHeight="1" x14ac:dyDescent="0.25">
      <c r="A35" s="30"/>
      <c r="B35" s="30"/>
      <c r="C35" s="30"/>
      <c r="D35" s="30"/>
      <c r="E35" s="49" t="s">
        <v>124</v>
      </c>
      <c r="F35" s="50">
        <v>3500</v>
      </c>
      <c r="G35" s="4">
        <f t="shared" si="3"/>
        <v>2800</v>
      </c>
      <c r="H35" s="45" t="s">
        <v>191</v>
      </c>
      <c r="I35" s="46" t="s">
        <v>192</v>
      </c>
      <c r="J35" s="47" t="s">
        <v>119</v>
      </c>
    </row>
    <row r="36" spans="1:10" ht="17.25" customHeight="1" x14ac:dyDescent="0.25">
      <c r="A36" s="30"/>
      <c r="B36" s="30"/>
      <c r="C36" s="30"/>
      <c r="D36" s="30"/>
      <c r="E36" s="49" t="s">
        <v>125</v>
      </c>
      <c r="F36" s="50">
        <v>7500</v>
      </c>
      <c r="G36" s="4">
        <f t="shared" si="3"/>
        <v>6000</v>
      </c>
      <c r="H36" s="45" t="s">
        <v>191</v>
      </c>
      <c r="I36" s="46" t="s">
        <v>192</v>
      </c>
      <c r="J36" s="47" t="s">
        <v>119</v>
      </c>
    </row>
    <row r="37" spans="1:10" ht="17.25" customHeight="1" x14ac:dyDescent="0.25">
      <c r="A37" s="30"/>
      <c r="B37" s="30"/>
      <c r="C37" s="30"/>
      <c r="D37" s="30"/>
      <c r="E37" s="49" t="s">
        <v>172</v>
      </c>
      <c r="F37" s="50">
        <v>3000</v>
      </c>
      <c r="G37" s="4">
        <f t="shared" si="3"/>
        <v>2400</v>
      </c>
      <c r="H37" s="45" t="s">
        <v>191</v>
      </c>
      <c r="I37" s="46" t="s">
        <v>192</v>
      </c>
      <c r="J37" s="47" t="s">
        <v>119</v>
      </c>
    </row>
    <row r="38" spans="1:10" ht="17.25" customHeight="1" x14ac:dyDescent="0.25">
      <c r="A38" s="30"/>
      <c r="B38" s="30"/>
      <c r="C38" s="30"/>
      <c r="D38" s="30"/>
      <c r="E38" s="49" t="s">
        <v>193</v>
      </c>
      <c r="F38" s="50">
        <v>4700</v>
      </c>
      <c r="G38" s="4">
        <f t="shared" si="3"/>
        <v>3760</v>
      </c>
      <c r="H38" s="45" t="s">
        <v>191</v>
      </c>
      <c r="I38" s="46" t="s">
        <v>192</v>
      </c>
      <c r="J38" s="47" t="s">
        <v>119</v>
      </c>
    </row>
    <row r="39" spans="1:10" ht="17.25" customHeight="1" x14ac:dyDescent="0.25">
      <c r="A39" s="30"/>
      <c r="B39" s="30"/>
      <c r="C39" s="30"/>
      <c r="D39" s="30"/>
      <c r="E39" s="49" t="s">
        <v>194</v>
      </c>
      <c r="F39" s="50">
        <v>2500</v>
      </c>
      <c r="G39" s="4">
        <f t="shared" si="3"/>
        <v>2000</v>
      </c>
      <c r="H39" s="45" t="s">
        <v>191</v>
      </c>
      <c r="I39" s="46" t="s">
        <v>192</v>
      </c>
      <c r="J39" s="47" t="s">
        <v>119</v>
      </c>
    </row>
    <row r="40" spans="1:10" ht="17.25" customHeight="1" x14ac:dyDescent="0.25">
      <c r="A40" s="30"/>
      <c r="B40" s="30"/>
      <c r="C40" s="30"/>
      <c r="D40" s="30"/>
      <c r="E40" s="49" t="s">
        <v>196</v>
      </c>
      <c r="F40" s="50">
        <v>4000</v>
      </c>
      <c r="G40" s="4">
        <f t="shared" si="3"/>
        <v>3200</v>
      </c>
      <c r="H40" s="45" t="s">
        <v>191</v>
      </c>
      <c r="I40" s="46" t="s">
        <v>192</v>
      </c>
      <c r="J40" s="47" t="s">
        <v>119</v>
      </c>
    </row>
    <row r="41" spans="1:10" ht="17.25" customHeight="1" x14ac:dyDescent="0.25">
      <c r="A41" s="30"/>
      <c r="B41" s="30"/>
      <c r="C41" s="30"/>
      <c r="D41" s="30"/>
      <c r="E41" s="49" t="s">
        <v>195</v>
      </c>
      <c r="F41" s="50">
        <v>3000</v>
      </c>
      <c r="G41" s="4">
        <f t="shared" si="3"/>
        <v>2400</v>
      </c>
      <c r="H41" s="45" t="s">
        <v>191</v>
      </c>
      <c r="I41" s="46" t="s">
        <v>192</v>
      </c>
      <c r="J41" s="47" t="s">
        <v>119</v>
      </c>
    </row>
    <row r="42" spans="1:10" ht="17.25" customHeight="1" x14ac:dyDescent="0.25">
      <c r="A42" s="30"/>
      <c r="B42" s="30"/>
      <c r="C42" s="30"/>
      <c r="D42" s="30"/>
      <c r="E42" s="49" t="s">
        <v>212</v>
      </c>
      <c r="F42" s="50">
        <v>2500</v>
      </c>
      <c r="G42" s="4">
        <f t="shared" si="3"/>
        <v>2000</v>
      </c>
      <c r="H42" s="45" t="s">
        <v>191</v>
      </c>
      <c r="I42" s="46" t="s">
        <v>192</v>
      </c>
      <c r="J42" s="47" t="s">
        <v>119</v>
      </c>
    </row>
    <row r="43" spans="1:10" ht="17.25" customHeight="1" x14ac:dyDescent="0.25">
      <c r="A43" s="38"/>
      <c r="B43" s="38"/>
      <c r="C43" s="38"/>
      <c r="D43" s="38"/>
      <c r="E43" s="51" t="s">
        <v>126</v>
      </c>
      <c r="F43" s="86">
        <f>SUM(F44:F82)</f>
        <v>70100</v>
      </c>
      <c r="G43" s="86">
        <f>SUM(G44:G82)</f>
        <v>56080</v>
      </c>
      <c r="H43" s="42"/>
      <c r="I43" s="43"/>
      <c r="J43" s="44"/>
    </row>
    <row r="44" spans="1:10" ht="17.25" customHeight="1" x14ac:dyDescent="0.25">
      <c r="A44" s="30"/>
      <c r="B44" s="30"/>
      <c r="C44" s="30"/>
      <c r="D44" s="30"/>
      <c r="E44" s="49" t="s">
        <v>127</v>
      </c>
      <c r="F44" s="82">
        <v>1500</v>
      </c>
      <c r="G44" s="83">
        <f t="shared" si="3"/>
        <v>1200</v>
      </c>
      <c r="H44" s="45" t="s">
        <v>191</v>
      </c>
      <c r="I44" s="46" t="s">
        <v>192</v>
      </c>
      <c r="J44" s="47" t="s">
        <v>119</v>
      </c>
    </row>
    <row r="45" spans="1:10" ht="17.25" customHeight="1" x14ac:dyDescent="0.25">
      <c r="A45" s="30"/>
      <c r="B45" s="30"/>
      <c r="C45" s="30"/>
      <c r="D45" s="30"/>
      <c r="E45" s="49" t="s">
        <v>128</v>
      </c>
      <c r="F45" s="82">
        <v>1500</v>
      </c>
      <c r="G45" s="83">
        <f t="shared" si="3"/>
        <v>1200</v>
      </c>
      <c r="H45" s="45" t="s">
        <v>191</v>
      </c>
      <c r="I45" s="46" t="s">
        <v>192</v>
      </c>
      <c r="J45" s="47" t="s">
        <v>119</v>
      </c>
    </row>
    <row r="46" spans="1:10" ht="17.25" customHeight="1" x14ac:dyDescent="0.25">
      <c r="A46" s="30"/>
      <c r="B46" s="30"/>
      <c r="C46" s="30"/>
      <c r="D46" s="30"/>
      <c r="E46" s="49" t="s">
        <v>129</v>
      </c>
      <c r="F46" s="82">
        <v>1000</v>
      </c>
      <c r="G46" s="83">
        <f t="shared" si="3"/>
        <v>800</v>
      </c>
      <c r="H46" s="45" t="s">
        <v>191</v>
      </c>
      <c r="I46" s="46" t="s">
        <v>192</v>
      </c>
      <c r="J46" s="47" t="s">
        <v>119</v>
      </c>
    </row>
    <row r="47" spans="1:10" ht="17.25" customHeight="1" x14ac:dyDescent="0.25">
      <c r="A47" s="30"/>
      <c r="B47" s="30"/>
      <c r="C47" s="30"/>
      <c r="D47" s="30"/>
      <c r="E47" s="49" t="s">
        <v>210</v>
      </c>
      <c r="F47" s="82">
        <v>5000</v>
      </c>
      <c r="G47" s="83">
        <f t="shared" si="3"/>
        <v>4000</v>
      </c>
      <c r="H47" s="45" t="s">
        <v>191</v>
      </c>
      <c r="I47" s="46" t="s">
        <v>192</v>
      </c>
      <c r="J47" s="47" t="s">
        <v>119</v>
      </c>
    </row>
    <row r="48" spans="1:10" ht="17.25" customHeight="1" x14ac:dyDescent="0.25">
      <c r="A48" s="30"/>
      <c r="B48" s="30"/>
      <c r="C48" s="30"/>
      <c r="D48" s="30"/>
      <c r="E48" s="49" t="s">
        <v>211</v>
      </c>
      <c r="F48" s="82">
        <v>3000</v>
      </c>
      <c r="G48" s="83">
        <f t="shared" si="3"/>
        <v>2400</v>
      </c>
      <c r="H48" s="45" t="s">
        <v>191</v>
      </c>
      <c r="I48" s="46" t="s">
        <v>192</v>
      </c>
      <c r="J48" s="47" t="s">
        <v>119</v>
      </c>
    </row>
    <row r="49" spans="1:10" ht="17.25" customHeight="1" x14ac:dyDescent="0.25">
      <c r="A49" s="30"/>
      <c r="B49" s="30"/>
      <c r="C49" s="30"/>
      <c r="D49" s="30"/>
      <c r="E49" s="49" t="s">
        <v>150</v>
      </c>
      <c r="F49" s="82">
        <v>1500</v>
      </c>
      <c r="G49" s="83">
        <f t="shared" si="3"/>
        <v>1200</v>
      </c>
      <c r="H49" s="45" t="s">
        <v>191</v>
      </c>
      <c r="I49" s="46" t="s">
        <v>192</v>
      </c>
      <c r="J49" s="47" t="s">
        <v>119</v>
      </c>
    </row>
    <row r="50" spans="1:10" ht="17.25" customHeight="1" x14ac:dyDescent="0.25">
      <c r="A50" s="30"/>
      <c r="B50" s="30"/>
      <c r="C50" s="30"/>
      <c r="D50" s="30"/>
      <c r="E50" s="49" t="s">
        <v>170</v>
      </c>
      <c r="F50" s="82">
        <v>5000</v>
      </c>
      <c r="G50" s="83">
        <f t="shared" si="3"/>
        <v>4000</v>
      </c>
      <c r="H50" s="45" t="s">
        <v>191</v>
      </c>
      <c r="I50" s="46" t="s">
        <v>192</v>
      </c>
      <c r="J50" s="47" t="s">
        <v>119</v>
      </c>
    </row>
    <row r="51" spans="1:10" ht="17.25" customHeight="1" x14ac:dyDescent="0.25">
      <c r="A51" s="30"/>
      <c r="B51" s="30"/>
      <c r="C51" s="30"/>
      <c r="D51" s="30"/>
      <c r="E51" s="49" t="s">
        <v>130</v>
      </c>
      <c r="F51" s="82">
        <v>3000</v>
      </c>
      <c r="G51" s="83">
        <f t="shared" si="3"/>
        <v>2400</v>
      </c>
      <c r="H51" s="45" t="s">
        <v>191</v>
      </c>
      <c r="I51" s="46" t="s">
        <v>192</v>
      </c>
      <c r="J51" s="47" t="s">
        <v>119</v>
      </c>
    </row>
    <row r="52" spans="1:10" ht="17.25" customHeight="1" x14ac:dyDescent="0.25">
      <c r="A52" s="30"/>
      <c r="B52" s="30"/>
      <c r="C52" s="30"/>
      <c r="D52" s="30"/>
      <c r="E52" s="49" t="s">
        <v>206</v>
      </c>
      <c r="F52" s="82">
        <v>1500</v>
      </c>
      <c r="G52" s="83">
        <f t="shared" si="3"/>
        <v>1200</v>
      </c>
      <c r="H52" s="45" t="s">
        <v>191</v>
      </c>
      <c r="I52" s="46" t="s">
        <v>192</v>
      </c>
      <c r="J52" s="47" t="s">
        <v>119</v>
      </c>
    </row>
    <row r="53" spans="1:10" ht="17.25" customHeight="1" x14ac:dyDescent="0.25">
      <c r="A53" s="30"/>
      <c r="B53" s="30"/>
      <c r="C53" s="30"/>
      <c r="D53" s="30"/>
      <c r="E53" s="49" t="s">
        <v>207</v>
      </c>
      <c r="F53" s="82">
        <v>1500</v>
      </c>
      <c r="G53" s="83">
        <f t="shared" si="3"/>
        <v>1200</v>
      </c>
      <c r="H53" s="45" t="s">
        <v>191</v>
      </c>
      <c r="I53" s="46" t="s">
        <v>192</v>
      </c>
      <c r="J53" s="47" t="s">
        <v>119</v>
      </c>
    </row>
    <row r="54" spans="1:10" ht="17.25" customHeight="1" x14ac:dyDescent="0.25">
      <c r="A54" s="30"/>
      <c r="B54" s="30"/>
      <c r="C54" s="30"/>
      <c r="D54" s="30"/>
      <c r="E54" s="49" t="s">
        <v>208</v>
      </c>
      <c r="F54" s="82">
        <v>2000</v>
      </c>
      <c r="G54" s="83">
        <f t="shared" si="3"/>
        <v>1600</v>
      </c>
      <c r="H54" s="45" t="s">
        <v>191</v>
      </c>
      <c r="I54" s="46" t="s">
        <v>192</v>
      </c>
      <c r="J54" s="47" t="s">
        <v>119</v>
      </c>
    </row>
    <row r="55" spans="1:10" ht="17.25" customHeight="1" x14ac:dyDescent="0.25">
      <c r="A55" s="30"/>
      <c r="B55" s="30"/>
      <c r="C55" s="30"/>
      <c r="D55" s="30"/>
      <c r="E55" s="49" t="s">
        <v>209</v>
      </c>
      <c r="F55" s="82">
        <v>2000</v>
      </c>
      <c r="G55" s="83">
        <f t="shared" si="3"/>
        <v>1600</v>
      </c>
      <c r="H55" s="45" t="s">
        <v>191</v>
      </c>
      <c r="I55" s="46" t="s">
        <v>192</v>
      </c>
      <c r="J55" s="47" t="s">
        <v>119</v>
      </c>
    </row>
    <row r="56" spans="1:10" ht="17.25" customHeight="1" x14ac:dyDescent="0.25">
      <c r="A56" s="30"/>
      <c r="B56" s="30"/>
      <c r="C56" s="30"/>
      <c r="D56" s="30"/>
      <c r="E56" s="49" t="s">
        <v>198</v>
      </c>
      <c r="F56" s="82">
        <v>1500</v>
      </c>
      <c r="G56" s="83">
        <f t="shared" si="3"/>
        <v>1200</v>
      </c>
      <c r="H56" s="45" t="s">
        <v>191</v>
      </c>
      <c r="I56" s="46" t="s">
        <v>192</v>
      </c>
      <c r="J56" s="47" t="s">
        <v>119</v>
      </c>
    </row>
    <row r="57" spans="1:10" ht="17.25" customHeight="1" x14ac:dyDescent="0.25">
      <c r="A57" s="30"/>
      <c r="B57" s="30"/>
      <c r="C57" s="30"/>
      <c r="D57" s="30"/>
      <c r="E57" s="49" t="s">
        <v>216</v>
      </c>
      <c r="F57" s="82">
        <v>2000</v>
      </c>
      <c r="G57" s="83">
        <f t="shared" si="3"/>
        <v>1600</v>
      </c>
      <c r="H57" s="45" t="s">
        <v>191</v>
      </c>
      <c r="I57" s="46" t="s">
        <v>192</v>
      </c>
      <c r="J57" s="47" t="s">
        <v>119</v>
      </c>
    </row>
    <row r="58" spans="1:10" ht="17.25" customHeight="1" x14ac:dyDescent="0.25">
      <c r="A58" s="30"/>
      <c r="B58" s="30"/>
      <c r="C58" s="30"/>
      <c r="D58" s="30"/>
      <c r="E58" s="49" t="s">
        <v>139</v>
      </c>
      <c r="F58" s="82">
        <v>1000</v>
      </c>
      <c r="G58" s="83">
        <f t="shared" si="3"/>
        <v>800</v>
      </c>
      <c r="H58" s="45" t="s">
        <v>191</v>
      </c>
      <c r="I58" s="46" t="s">
        <v>192</v>
      </c>
      <c r="J58" s="47" t="s">
        <v>119</v>
      </c>
    </row>
    <row r="59" spans="1:10" ht="17.25" customHeight="1" x14ac:dyDescent="0.25">
      <c r="A59" s="30"/>
      <c r="B59" s="30"/>
      <c r="C59" s="30"/>
      <c r="D59" s="30"/>
      <c r="E59" s="49" t="s">
        <v>131</v>
      </c>
      <c r="F59" s="82">
        <v>2500</v>
      </c>
      <c r="G59" s="83">
        <f t="shared" si="3"/>
        <v>2000</v>
      </c>
      <c r="H59" s="45" t="s">
        <v>191</v>
      </c>
      <c r="I59" s="46" t="s">
        <v>192</v>
      </c>
      <c r="J59" s="47" t="s">
        <v>119</v>
      </c>
    </row>
    <row r="60" spans="1:10" ht="17.25" customHeight="1" x14ac:dyDescent="0.25">
      <c r="A60" s="30"/>
      <c r="B60" s="30"/>
      <c r="C60" s="30"/>
      <c r="D60" s="30"/>
      <c r="E60" s="49" t="s">
        <v>132</v>
      </c>
      <c r="F60" s="82">
        <v>3000</v>
      </c>
      <c r="G60" s="83">
        <f t="shared" si="3"/>
        <v>2400</v>
      </c>
      <c r="H60" s="45" t="s">
        <v>191</v>
      </c>
      <c r="I60" s="46" t="s">
        <v>192</v>
      </c>
      <c r="J60" s="47" t="s">
        <v>119</v>
      </c>
    </row>
    <row r="61" spans="1:10" ht="17.25" customHeight="1" x14ac:dyDescent="0.25">
      <c r="A61" s="30"/>
      <c r="B61" s="30"/>
      <c r="C61" s="30"/>
      <c r="D61" s="30"/>
      <c r="E61" s="49" t="s">
        <v>140</v>
      </c>
      <c r="F61" s="82">
        <v>2000</v>
      </c>
      <c r="G61" s="83">
        <f t="shared" si="3"/>
        <v>1600</v>
      </c>
      <c r="H61" s="45" t="s">
        <v>191</v>
      </c>
      <c r="I61" s="46" t="s">
        <v>192</v>
      </c>
      <c r="J61" s="47" t="s">
        <v>119</v>
      </c>
    </row>
    <row r="62" spans="1:10" ht="17.25" customHeight="1" x14ac:dyDescent="0.25">
      <c r="A62" s="30"/>
      <c r="B62" s="30"/>
      <c r="C62" s="30"/>
      <c r="D62" s="30"/>
      <c r="E62" s="49" t="s">
        <v>199</v>
      </c>
      <c r="F62" s="82">
        <v>1000</v>
      </c>
      <c r="G62" s="83">
        <f t="shared" si="3"/>
        <v>800</v>
      </c>
      <c r="H62" s="45" t="s">
        <v>191</v>
      </c>
      <c r="I62" s="46" t="s">
        <v>192</v>
      </c>
      <c r="J62" s="47" t="s">
        <v>119</v>
      </c>
    </row>
    <row r="63" spans="1:10" ht="17.25" customHeight="1" x14ac:dyDescent="0.25">
      <c r="A63" s="30"/>
      <c r="B63" s="30"/>
      <c r="C63" s="30"/>
      <c r="D63" s="30"/>
      <c r="E63" s="49" t="s">
        <v>200</v>
      </c>
      <c r="F63" s="82">
        <v>1000</v>
      </c>
      <c r="G63" s="83">
        <f t="shared" si="3"/>
        <v>800</v>
      </c>
      <c r="H63" s="45" t="s">
        <v>191</v>
      </c>
      <c r="I63" s="46" t="s">
        <v>192</v>
      </c>
      <c r="J63" s="47" t="s">
        <v>119</v>
      </c>
    </row>
    <row r="64" spans="1:10" ht="17.25" customHeight="1" x14ac:dyDescent="0.25">
      <c r="A64" s="30"/>
      <c r="B64" s="30"/>
      <c r="C64" s="30"/>
      <c r="D64" s="30"/>
      <c r="E64" s="49" t="s">
        <v>201</v>
      </c>
      <c r="F64" s="82">
        <v>800</v>
      </c>
      <c r="G64" s="83">
        <f t="shared" si="3"/>
        <v>640</v>
      </c>
      <c r="H64" s="45" t="s">
        <v>191</v>
      </c>
      <c r="I64" s="46" t="s">
        <v>192</v>
      </c>
      <c r="J64" s="47" t="s">
        <v>119</v>
      </c>
    </row>
    <row r="65" spans="1:10" ht="17.25" customHeight="1" x14ac:dyDescent="0.25">
      <c r="A65" s="30"/>
      <c r="B65" s="30"/>
      <c r="C65" s="30"/>
      <c r="D65" s="30"/>
      <c r="E65" s="49" t="s">
        <v>202</v>
      </c>
      <c r="F65" s="82">
        <v>500</v>
      </c>
      <c r="G65" s="83">
        <f t="shared" si="3"/>
        <v>400</v>
      </c>
      <c r="H65" s="45" t="s">
        <v>191</v>
      </c>
      <c r="I65" s="46" t="s">
        <v>192</v>
      </c>
      <c r="J65" s="47" t="s">
        <v>119</v>
      </c>
    </row>
    <row r="66" spans="1:10" ht="17.25" customHeight="1" x14ac:dyDescent="0.25">
      <c r="A66" s="30"/>
      <c r="B66" s="30"/>
      <c r="C66" s="30"/>
      <c r="D66" s="30"/>
      <c r="E66" s="49" t="s">
        <v>203</v>
      </c>
      <c r="F66" s="82">
        <v>1000</v>
      </c>
      <c r="G66" s="83">
        <f t="shared" si="3"/>
        <v>800</v>
      </c>
      <c r="H66" s="45" t="s">
        <v>191</v>
      </c>
      <c r="I66" s="46" t="s">
        <v>192</v>
      </c>
      <c r="J66" s="47" t="s">
        <v>119</v>
      </c>
    </row>
    <row r="67" spans="1:10" ht="17.25" customHeight="1" x14ac:dyDescent="0.25">
      <c r="A67" s="30"/>
      <c r="B67" s="30"/>
      <c r="C67" s="30"/>
      <c r="D67" s="30"/>
      <c r="E67" s="49" t="s">
        <v>156</v>
      </c>
      <c r="F67" s="82">
        <v>1200</v>
      </c>
      <c r="G67" s="83">
        <f t="shared" si="3"/>
        <v>960</v>
      </c>
      <c r="H67" s="45" t="s">
        <v>191</v>
      </c>
      <c r="I67" s="46" t="s">
        <v>192</v>
      </c>
      <c r="J67" s="47" t="s">
        <v>119</v>
      </c>
    </row>
    <row r="68" spans="1:10" ht="17.25" customHeight="1" x14ac:dyDescent="0.25">
      <c r="A68" s="30"/>
      <c r="B68" s="30"/>
      <c r="C68" s="30"/>
      <c r="D68" s="30"/>
      <c r="E68" s="49" t="s">
        <v>213</v>
      </c>
      <c r="F68" s="82">
        <v>1200</v>
      </c>
      <c r="G68" s="83">
        <f t="shared" si="3"/>
        <v>960</v>
      </c>
      <c r="H68" s="45" t="s">
        <v>191</v>
      </c>
      <c r="I68" s="46" t="s">
        <v>192</v>
      </c>
      <c r="J68" s="47" t="s">
        <v>119</v>
      </c>
    </row>
    <row r="69" spans="1:10" ht="17.25" customHeight="1" x14ac:dyDescent="0.25">
      <c r="A69" s="30"/>
      <c r="B69" s="30"/>
      <c r="C69" s="30"/>
      <c r="D69" s="30"/>
      <c r="E69" s="49" t="s">
        <v>205</v>
      </c>
      <c r="F69" s="82">
        <v>1200</v>
      </c>
      <c r="G69" s="83">
        <f t="shared" si="3"/>
        <v>960</v>
      </c>
      <c r="H69" s="45" t="s">
        <v>191</v>
      </c>
      <c r="I69" s="46" t="s">
        <v>192</v>
      </c>
      <c r="J69" s="47" t="s">
        <v>119</v>
      </c>
    </row>
    <row r="70" spans="1:10" ht="17.25" customHeight="1" x14ac:dyDescent="0.25">
      <c r="A70" s="30"/>
      <c r="B70" s="30"/>
      <c r="C70" s="30"/>
      <c r="D70" s="30"/>
      <c r="E70" s="49" t="s">
        <v>134</v>
      </c>
      <c r="F70" s="82">
        <v>1500</v>
      </c>
      <c r="G70" s="83">
        <f t="shared" si="3"/>
        <v>1200</v>
      </c>
      <c r="H70" s="45" t="s">
        <v>191</v>
      </c>
      <c r="I70" s="46" t="s">
        <v>192</v>
      </c>
      <c r="J70" s="47" t="s">
        <v>119</v>
      </c>
    </row>
    <row r="71" spans="1:10" ht="17.25" customHeight="1" x14ac:dyDescent="0.25">
      <c r="A71" s="30"/>
      <c r="B71" s="30"/>
      <c r="C71" s="30"/>
      <c r="D71" s="30"/>
      <c r="E71" s="49" t="s">
        <v>197</v>
      </c>
      <c r="F71" s="82">
        <v>1000</v>
      </c>
      <c r="G71" s="83">
        <f t="shared" si="3"/>
        <v>800</v>
      </c>
      <c r="H71" s="45" t="s">
        <v>191</v>
      </c>
      <c r="I71" s="46" t="s">
        <v>192</v>
      </c>
      <c r="J71" s="47" t="s">
        <v>119</v>
      </c>
    </row>
    <row r="72" spans="1:10" ht="17.25" customHeight="1" x14ac:dyDescent="0.25">
      <c r="A72" s="30"/>
      <c r="B72" s="30"/>
      <c r="C72" s="30"/>
      <c r="D72" s="30"/>
      <c r="E72" s="49" t="s">
        <v>133</v>
      </c>
      <c r="F72" s="82">
        <v>1000</v>
      </c>
      <c r="G72" s="4">
        <f t="shared" si="3"/>
        <v>800</v>
      </c>
      <c r="H72" s="45" t="s">
        <v>191</v>
      </c>
      <c r="I72" s="46" t="s">
        <v>192</v>
      </c>
      <c r="J72" s="47" t="s">
        <v>119</v>
      </c>
    </row>
    <row r="73" spans="1:10" ht="17.25" customHeight="1" x14ac:dyDescent="0.25">
      <c r="A73" s="30"/>
      <c r="B73" s="30"/>
      <c r="C73" s="30"/>
      <c r="D73" s="30"/>
      <c r="E73" s="49" t="s">
        <v>214</v>
      </c>
      <c r="F73" s="82">
        <v>1000</v>
      </c>
      <c r="G73" s="4">
        <f t="shared" si="3"/>
        <v>800</v>
      </c>
      <c r="H73" s="45" t="s">
        <v>191</v>
      </c>
      <c r="I73" s="46" t="s">
        <v>192</v>
      </c>
      <c r="J73" s="47" t="s">
        <v>119</v>
      </c>
    </row>
    <row r="74" spans="1:10" ht="17.25" customHeight="1" x14ac:dyDescent="0.25">
      <c r="A74" s="30"/>
      <c r="B74" s="30"/>
      <c r="C74" s="30"/>
      <c r="D74" s="30"/>
      <c r="E74" s="49" t="s">
        <v>141</v>
      </c>
      <c r="F74" s="82">
        <v>1200</v>
      </c>
      <c r="G74" s="4">
        <f t="shared" si="3"/>
        <v>960</v>
      </c>
      <c r="H74" s="45" t="s">
        <v>191</v>
      </c>
      <c r="I74" s="46" t="s">
        <v>192</v>
      </c>
      <c r="J74" s="47" t="s">
        <v>119</v>
      </c>
    </row>
    <row r="75" spans="1:10" ht="17.25" customHeight="1" x14ac:dyDescent="0.25">
      <c r="A75" s="30"/>
      <c r="B75" s="30"/>
      <c r="C75" s="30"/>
      <c r="D75" s="30"/>
      <c r="E75" s="49" t="s">
        <v>142</v>
      </c>
      <c r="F75" s="82">
        <v>1000</v>
      </c>
      <c r="G75" s="4">
        <f t="shared" si="3"/>
        <v>800</v>
      </c>
      <c r="H75" s="45" t="s">
        <v>191</v>
      </c>
      <c r="I75" s="46" t="s">
        <v>192</v>
      </c>
      <c r="J75" s="47" t="s">
        <v>119</v>
      </c>
    </row>
    <row r="76" spans="1:10" ht="17.25" customHeight="1" x14ac:dyDescent="0.25">
      <c r="A76" s="30"/>
      <c r="B76" s="30"/>
      <c r="C76" s="30"/>
      <c r="D76" s="30"/>
      <c r="E76" s="49" t="s">
        <v>143</v>
      </c>
      <c r="F76" s="82">
        <v>500</v>
      </c>
      <c r="G76" s="4">
        <f t="shared" si="3"/>
        <v>400</v>
      </c>
      <c r="H76" s="45" t="s">
        <v>191</v>
      </c>
      <c r="I76" s="46" t="s">
        <v>192</v>
      </c>
      <c r="J76" s="47" t="s">
        <v>119</v>
      </c>
    </row>
    <row r="77" spans="1:10" ht="17.25" customHeight="1" x14ac:dyDescent="0.25">
      <c r="A77" s="30"/>
      <c r="B77" s="30"/>
      <c r="C77" s="30"/>
      <c r="D77" s="30"/>
      <c r="E77" s="49" t="s">
        <v>144</v>
      </c>
      <c r="F77" s="82">
        <v>500</v>
      </c>
      <c r="G77" s="4">
        <f t="shared" si="3"/>
        <v>400</v>
      </c>
      <c r="H77" s="45" t="s">
        <v>191</v>
      </c>
      <c r="I77" s="46" t="s">
        <v>192</v>
      </c>
      <c r="J77" s="47" t="s">
        <v>119</v>
      </c>
    </row>
    <row r="78" spans="1:10" ht="17.25" customHeight="1" x14ac:dyDescent="0.25">
      <c r="A78" s="30"/>
      <c r="B78" s="30"/>
      <c r="C78" s="30"/>
      <c r="D78" s="30"/>
      <c r="E78" s="49" t="s">
        <v>145</v>
      </c>
      <c r="F78" s="82">
        <v>1500</v>
      </c>
      <c r="G78" s="4">
        <f t="shared" si="3"/>
        <v>1200</v>
      </c>
      <c r="H78" s="45" t="s">
        <v>191</v>
      </c>
      <c r="I78" s="46" t="s">
        <v>192</v>
      </c>
      <c r="J78" s="47" t="s">
        <v>119</v>
      </c>
    </row>
    <row r="79" spans="1:10" ht="17.25" customHeight="1" x14ac:dyDescent="0.25">
      <c r="A79" s="30"/>
      <c r="B79" s="30"/>
      <c r="C79" s="30"/>
      <c r="D79" s="30"/>
      <c r="E79" s="49" t="s">
        <v>146</v>
      </c>
      <c r="F79" s="82">
        <v>5000</v>
      </c>
      <c r="G79" s="4">
        <f t="shared" si="3"/>
        <v>4000</v>
      </c>
      <c r="H79" s="45" t="s">
        <v>191</v>
      </c>
      <c r="I79" s="46" t="s">
        <v>192</v>
      </c>
      <c r="J79" s="47" t="s">
        <v>119</v>
      </c>
    </row>
    <row r="80" spans="1:10" ht="17.25" customHeight="1" x14ac:dyDescent="0.25">
      <c r="A80" s="30"/>
      <c r="B80" s="30"/>
      <c r="C80" s="30"/>
      <c r="D80" s="30"/>
      <c r="E80" s="49" t="s">
        <v>162</v>
      </c>
      <c r="F80" s="82">
        <v>5000</v>
      </c>
      <c r="G80" s="4">
        <f t="shared" si="3"/>
        <v>4000</v>
      </c>
      <c r="H80" s="45" t="s">
        <v>191</v>
      </c>
      <c r="I80" s="46" t="s">
        <v>192</v>
      </c>
      <c r="J80" s="47" t="s">
        <v>119</v>
      </c>
    </row>
    <row r="81" spans="1:10" ht="17.25" customHeight="1" x14ac:dyDescent="0.25">
      <c r="A81" s="30"/>
      <c r="B81" s="30"/>
      <c r="C81" s="30"/>
      <c r="D81" s="30"/>
      <c r="E81" s="49" t="s">
        <v>215</v>
      </c>
      <c r="F81" s="84">
        <v>1500</v>
      </c>
      <c r="G81" s="83">
        <f t="shared" si="3"/>
        <v>1200</v>
      </c>
      <c r="H81" s="45" t="s">
        <v>191</v>
      </c>
      <c r="I81" s="46" t="s">
        <v>192</v>
      </c>
      <c r="J81" s="47" t="s">
        <v>119</v>
      </c>
    </row>
    <row r="82" spans="1:10" ht="17.25" customHeight="1" x14ac:dyDescent="0.25">
      <c r="A82" s="30"/>
      <c r="B82" s="30"/>
      <c r="C82" s="30"/>
      <c r="D82" s="30"/>
      <c r="E82" s="49"/>
      <c r="F82" s="84">
        <v>1000</v>
      </c>
      <c r="G82" s="83">
        <f t="shared" si="3"/>
        <v>800</v>
      </c>
      <c r="H82" s="45" t="s">
        <v>191</v>
      </c>
      <c r="I82" s="46" t="s">
        <v>192</v>
      </c>
      <c r="J82" s="47" t="s">
        <v>119</v>
      </c>
    </row>
    <row r="83" spans="1:10" ht="17.25" customHeight="1" x14ac:dyDescent="0.25">
      <c r="A83" s="38"/>
      <c r="B83" s="38"/>
      <c r="C83" s="38"/>
      <c r="D83" s="38"/>
      <c r="E83" s="39" t="s">
        <v>148</v>
      </c>
      <c r="F83" s="41">
        <f>SUM(F84:F101)</f>
        <v>34700</v>
      </c>
      <c r="G83" s="40">
        <f>SUM(G84:G101)</f>
        <v>27760</v>
      </c>
      <c r="H83" s="42"/>
      <c r="I83" s="43"/>
      <c r="J83" s="44"/>
    </row>
    <row r="84" spans="1:10" ht="17.25" customHeight="1" x14ac:dyDescent="0.25">
      <c r="A84" s="31"/>
      <c r="B84" s="31"/>
      <c r="C84" s="31"/>
      <c r="D84" s="31"/>
      <c r="E84" s="32" t="s">
        <v>157</v>
      </c>
      <c r="F84" s="82">
        <v>2000</v>
      </c>
      <c r="G84" s="4">
        <f t="shared" si="3"/>
        <v>1600</v>
      </c>
      <c r="H84" s="45" t="s">
        <v>191</v>
      </c>
      <c r="I84" s="46" t="s">
        <v>192</v>
      </c>
      <c r="J84" s="47" t="s">
        <v>119</v>
      </c>
    </row>
    <row r="85" spans="1:10" ht="17.25" customHeight="1" x14ac:dyDescent="0.25">
      <c r="A85" s="31"/>
      <c r="B85" s="31"/>
      <c r="C85" s="31"/>
      <c r="D85" s="31"/>
      <c r="E85" s="32" t="s">
        <v>158</v>
      </c>
      <c r="F85" s="82">
        <v>1500</v>
      </c>
      <c r="G85" s="4">
        <f t="shared" si="3"/>
        <v>1200</v>
      </c>
      <c r="H85" s="45" t="s">
        <v>191</v>
      </c>
      <c r="I85" s="46" t="s">
        <v>192</v>
      </c>
      <c r="J85" s="47" t="s">
        <v>119</v>
      </c>
    </row>
    <row r="86" spans="1:10" ht="17.25" customHeight="1" x14ac:dyDescent="0.25">
      <c r="A86" s="31"/>
      <c r="B86" s="31"/>
      <c r="C86" s="31"/>
      <c r="D86" s="31"/>
      <c r="E86" s="32" t="s">
        <v>159</v>
      </c>
      <c r="F86" s="82">
        <v>2000</v>
      </c>
      <c r="G86" s="4">
        <f t="shared" si="3"/>
        <v>1600</v>
      </c>
      <c r="H86" s="45" t="s">
        <v>191</v>
      </c>
      <c r="I86" s="46" t="s">
        <v>192</v>
      </c>
      <c r="J86" s="47" t="s">
        <v>119</v>
      </c>
    </row>
    <row r="87" spans="1:10" ht="17.25" customHeight="1" x14ac:dyDescent="0.25">
      <c r="A87" s="31"/>
      <c r="B87" s="31"/>
      <c r="C87" s="31"/>
      <c r="D87" s="31"/>
      <c r="E87" s="32" t="s">
        <v>160</v>
      </c>
      <c r="F87" s="82">
        <v>2000</v>
      </c>
      <c r="G87" s="4">
        <f t="shared" si="3"/>
        <v>1600</v>
      </c>
      <c r="H87" s="45" t="s">
        <v>191</v>
      </c>
      <c r="I87" s="46" t="s">
        <v>192</v>
      </c>
      <c r="J87" s="47" t="s">
        <v>119</v>
      </c>
    </row>
    <row r="88" spans="1:10" ht="17.25" customHeight="1" x14ac:dyDescent="0.25">
      <c r="A88" s="31"/>
      <c r="B88" s="31"/>
      <c r="C88" s="31"/>
      <c r="D88" s="31"/>
      <c r="E88" s="32" t="s">
        <v>161</v>
      </c>
      <c r="F88" s="82">
        <v>3000</v>
      </c>
      <c r="G88" s="4">
        <f t="shared" si="3"/>
        <v>2400</v>
      </c>
      <c r="H88" s="45" t="s">
        <v>191</v>
      </c>
      <c r="I88" s="46" t="s">
        <v>192</v>
      </c>
      <c r="J88" s="47" t="s">
        <v>119</v>
      </c>
    </row>
    <row r="89" spans="1:10" ht="17.25" customHeight="1" x14ac:dyDescent="0.25">
      <c r="A89" s="31"/>
      <c r="B89" s="31"/>
      <c r="C89" s="31"/>
      <c r="D89" s="31"/>
      <c r="E89" s="32" t="s">
        <v>217</v>
      </c>
      <c r="F89" s="82">
        <v>1000</v>
      </c>
      <c r="G89" s="4">
        <f t="shared" si="3"/>
        <v>800</v>
      </c>
      <c r="H89" s="45" t="s">
        <v>191</v>
      </c>
      <c r="I89" s="46" t="s">
        <v>192</v>
      </c>
      <c r="J89" s="47" t="s">
        <v>119</v>
      </c>
    </row>
    <row r="90" spans="1:10" ht="17.25" customHeight="1" x14ac:dyDescent="0.25">
      <c r="A90" s="31"/>
      <c r="B90" s="31"/>
      <c r="C90" s="31"/>
      <c r="D90" s="31"/>
      <c r="E90" s="32" t="s">
        <v>204</v>
      </c>
      <c r="F90" s="82">
        <v>1000</v>
      </c>
      <c r="G90" s="4">
        <f t="shared" si="3"/>
        <v>800</v>
      </c>
      <c r="H90" s="45" t="s">
        <v>191</v>
      </c>
      <c r="I90" s="46" t="s">
        <v>192</v>
      </c>
      <c r="J90" s="47" t="s">
        <v>119</v>
      </c>
    </row>
    <row r="91" spans="1:10" ht="17.25" customHeight="1" x14ac:dyDescent="0.25">
      <c r="A91" s="31"/>
      <c r="B91" s="31"/>
      <c r="C91" s="31"/>
      <c r="D91" s="31"/>
      <c r="E91" s="32" t="s">
        <v>173</v>
      </c>
      <c r="F91" s="82">
        <v>2000</v>
      </c>
      <c r="G91" s="4">
        <f t="shared" si="3"/>
        <v>1600</v>
      </c>
      <c r="H91" s="45" t="s">
        <v>191</v>
      </c>
      <c r="I91" s="46" t="s">
        <v>192</v>
      </c>
      <c r="J91" s="47" t="s">
        <v>119</v>
      </c>
    </row>
    <row r="92" spans="1:10" ht="17.25" customHeight="1" x14ac:dyDescent="0.25">
      <c r="A92" s="31"/>
      <c r="B92" s="31"/>
      <c r="C92" s="31"/>
      <c r="D92" s="31"/>
      <c r="E92" s="32" t="s">
        <v>174</v>
      </c>
      <c r="F92" s="82">
        <v>2500</v>
      </c>
      <c r="G92" s="4">
        <f t="shared" si="3"/>
        <v>2000</v>
      </c>
      <c r="H92" s="45" t="s">
        <v>191</v>
      </c>
      <c r="I92" s="46" t="s">
        <v>192</v>
      </c>
      <c r="J92" s="47" t="s">
        <v>119</v>
      </c>
    </row>
    <row r="93" spans="1:10" ht="17.25" customHeight="1" x14ac:dyDescent="0.25">
      <c r="A93" s="31"/>
      <c r="B93" s="31"/>
      <c r="C93" s="31"/>
      <c r="D93" s="31"/>
      <c r="E93" s="32" t="s">
        <v>138</v>
      </c>
      <c r="F93" s="82">
        <v>3000</v>
      </c>
      <c r="G93" s="4">
        <f t="shared" si="3"/>
        <v>2400</v>
      </c>
      <c r="H93" s="45" t="s">
        <v>191</v>
      </c>
      <c r="I93" s="46" t="s">
        <v>192</v>
      </c>
      <c r="J93" s="47" t="s">
        <v>119</v>
      </c>
    </row>
    <row r="94" spans="1:10" ht="17.25" customHeight="1" x14ac:dyDescent="0.25">
      <c r="A94" s="31"/>
      <c r="B94" s="31"/>
      <c r="C94" s="31"/>
      <c r="D94" s="31"/>
      <c r="E94" s="32" t="s">
        <v>169</v>
      </c>
      <c r="F94" s="82">
        <v>1500</v>
      </c>
      <c r="G94" s="4">
        <f t="shared" si="3"/>
        <v>1200</v>
      </c>
      <c r="H94" s="45" t="s">
        <v>191</v>
      </c>
      <c r="I94" s="46" t="s">
        <v>192</v>
      </c>
      <c r="J94" s="47" t="s">
        <v>119</v>
      </c>
    </row>
    <row r="95" spans="1:10" ht="17.25" customHeight="1" x14ac:dyDescent="0.25">
      <c r="A95" s="31"/>
      <c r="B95" s="31"/>
      <c r="C95" s="31"/>
      <c r="D95" s="31"/>
      <c r="E95" s="32" t="s">
        <v>218</v>
      </c>
      <c r="F95" s="82">
        <v>2500</v>
      </c>
      <c r="G95" s="4">
        <f t="shared" si="3"/>
        <v>2000</v>
      </c>
      <c r="H95" s="45" t="s">
        <v>191</v>
      </c>
      <c r="I95" s="46" t="s">
        <v>192</v>
      </c>
      <c r="J95" s="47" t="s">
        <v>119</v>
      </c>
    </row>
    <row r="96" spans="1:10" ht="17.25" customHeight="1" x14ac:dyDescent="0.25">
      <c r="A96" s="31"/>
      <c r="B96" s="31"/>
      <c r="C96" s="31"/>
      <c r="D96" s="31"/>
      <c r="E96" s="32" t="s">
        <v>163</v>
      </c>
      <c r="F96" s="82">
        <v>2000</v>
      </c>
      <c r="G96" s="4">
        <f t="shared" si="3"/>
        <v>1600</v>
      </c>
      <c r="H96" s="45" t="s">
        <v>191</v>
      </c>
      <c r="I96" s="46" t="s">
        <v>192</v>
      </c>
      <c r="J96" s="47" t="s">
        <v>119</v>
      </c>
    </row>
    <row r="97" spans="1:10" ht="17.25" customHeight="1" x14ac:dyDescent="0.25">
      <c r="A97" s="31"/>
      <c r="B97" s="31"/>
      <c r="C97" s="31"/>
      <c r="D97" s="31"/>
      <c r="E97" s="32" t="s">
        <v>164</v>
      </c>
      <c r="F97" s="82">
        <v>1500</v>
      </c>
      <c r="G97" s="4">
        <f t="shared" si="3"/>
        <v>1200</v>
      </c>
      <c r="H97" s="45" t="s">
        <v>191</v>
      </c>
      <c r="I97" s="46" t="s">
        <v>192</v>
      </c>
      <c r="J97" s="47" t="s">
        <v>119</v>
      </c>
    </row>
    <row r="98" spans="1:10" ht="17.25" customHeight="1" x14ac:dyDescent="0.25">
      <c r="A98" s="31"/>
      <c r="B98" s="31"/>
      <c r="C98" s="31"/>
      <c r="D98" s="31"/>
      <c r="E98" s="32" t="s">
        <v>165</v>
      </c>
      <c r="F98" s="82">
        <v>3000</v>
      </c>
      <c r="G98" s="4">
        <f t="shared" si="3"/>
        <v>2400</v>
      </c>
      <c r="H98" s="45" t="s">
        <v>191</v>
      </c>
      <c r="I98" s="46" t="s">
        <v>192</v>
      </c>
      <c r="J98" s="47" t="s">
        <v>119</v>
      </c>
    </row>
    <row r="99" spans="1:10" ht="17.25" customHeight="1" x14ac:dyDescent="0.25">
      <c r="A99" s="31"/>
      <c r="B99" s="31"/>
      <c r="C99" s="31"/>
      <c r="D99" s="31"/>
      <c r="E99" s="32" t="s">
        <v>166</v>
      </c>
      <c r="F99" s="82">
        <v>1000</v>
      </c>
      <c r="G99" s="4">
        <f t="shared" si="3"/>
        <v>800</v>
      </c>
      <c r="H99" s="45" t="s">
        <v>191</v>
      </c>
      <c r="I99" s="46" t="s">
        <v>192</v>
      </c>
      <c r="J99" s="47" t="s">
        <v>119</v>
      </c>
    </row>
    <row r="100" spans="1:10" ht="17.25" customHeight="1" x14ac:dyDescent="0.25">
      <c r="A100" s="31"/>
      <c r="B100" s="31"/>
      <c r="C100" s="31"/>
      <c r="D100" s="31"/>
      <c r="E100" s="32" t="s">
        <v>167</v>
      </c>
      <c r="F100" s="82">
        <v>1200</v>
      </c>
      <c r="G100" s="4">
        <f t="shared" si="3"/>
        <v>960</v>
      </c>
      <c r="H100" s="45" t="s">
        <v>191</v>
      </c>
      <c r="I100" s="46" t="s">
        <v>192</v>
      </c>
      <c r="J100" s="47" t="s">
        <v>119</v>
      </c>
    </row>
    <row r="101" spans="1:10" ht="17.25" customHeight="1" x14ac:dyDescent="0.25">
      <c r="A101" s="2"/>
      <c r="B101" s="2"/>
      <c r="C101" s="2"/>
      <c r="D101" s="2"/>
      <c r="E101" s="3" t="s">
        <v>168</v>
      </c>
      <c r="F101" s="82">
        <v>2000</v>
      </c>
      <c r="G101" s="4">
        <f t="shared" si="3"/>
        <v>1600</v>
      </c>
      <c r="H101" s="45" t="s">
        <v>191</v>
      </c>
      <c r="I101" s="46" t="s">
        <v>192</v>
      </c>
      <c r="J101" s="47" t="s">
        <v>119</v>
      </c>
    </row>
    <row r="102" spans="1:10" ht="17.25" customHeight="1" x14ac:dyDescent="0.25">
      <c r="A102" s="38"/>
      <c r="B102" s="38"/>
      <c r="C102" s="38"/>
      <c r="D102" s="38"/>
      <c r="E102" s="39" t="s">
        <v>152</v>
      </c>
      <c r="F102" s="72">
        <f>SUM(F103:F108)</f>
        <v>21000</v>
      </c>
      <c r="G102" s="40">
        <f>SUM(G103:G108)</f>
        <v>16800</v>
      </c>
      <c r="H102" s="42"/>
      <c r="I102" s="43"/>
      <c r="J102" s="44"/>
    </row>
    <row r="103" spans="1:10" ht="17.25" customHeight="1" x14ac:dyDescent="0.25">
      <c r="A103" s="2"/>
      <c r="B103" s="2"/>
      <c r="C103" s="2"/>
      <c r="D103" s="2"/>
      <c r="E103" s="3" t="s">
        <v>153</v>
      </c>
      <c r="F103" s="82">
        <v>5500</v>
      </c>
      <c r="G103" s="4">
        <f t="shared" si="3"/>
        <v>4400</v>
      </c>
      <c r="H103" s="45" t="s">
        <v>191</v>
      </c>
      <c r="I103" s="46" t="s">
        <v>192</v>
      </c>
      <c r="J103" s="52" t="s">
        <v>119</v>
      </c>
    </row>
    <row r="104" spans="1:10" ht="17.25" customHeight="1" x14ac:dyDescent="0.25">
      <c r="A104" s="2"/>
      <c r="B104" s="2"/>
      <c r="C104" s="2"/>
      <c r="D104" s="2"/>
      <c r="E104" s="3" t="s">
        <v>154</v>
      </c>
      <c r="F104" s="82">
        <v>4000</v>
      </c>
      <c r="G104" s="4">
        <f t="shared" si="3"/>
        <v>3200</v>
      </c>
      <c r="H104" s="45" t="s">
        <v>191</v>
      </c>
      <c r="I104" s="46" t="s">
        <v>192</v>
      </c>
      <c r="J104" s="52" t="s">
        <v>119</v>
      </c>
    </row>
    <row r="105" spans="1:10" ht="17.25" customHeight="1" x14ac:dyDescent="0.25">
      <c r="A105" s="2"/>
      <c r="B105" s="2"/>
      <c r="C105" s="2"/>
      <c r="D105" s="2"/>
      <c r="E105" s="3" t="s">
        <v>155</v>
      </c>
      <c r="F105" s="82">
        <v>4000</v>
      </c>
      <c r="G105" s="4">
        <f t="shared" si="3"/>
        <v>3200</v>
      </c>
      <c r="H105" s="45" t="s">
        <v>191</v>
      </c>
      <c r="I105" s="46" t="s">
        <v>192</v>
      </c>
      <c r="J105" s="52" t="s">
        <v>119</v>
      </c>
    </row>
    <row r="106" spans="1:10" ht="17.25" customHeight="1" x14ac:dyDescent="0.25">
      <c r="A106" s="30"/>
      <c r="B106" s="30"/>
      <c r="C106" s="30"/>
      <c r="D106" s="30"/>
      <c r="E106" s="49" t="s">
        <v>135</v>
      </c>
      <c r="F106" s="82">
        <v>3500</v>
      </c>
      <c r="G106" s="4">
        <f t="shared" si="3"/>
        <v>2800</v>
      </c>
      <c r="H106" s="45" t="s">
        <v>191</v>
      </c>
      <c r="I106" s="46" t="s">
        <v>192</v>
      </c>
      <c r="J106" s="47" t="s">
        <v>119</v>
      </c>
    </row>
    <row r="107" spans="1:10" ht="17.25" customHeight="1" x14ac:dyDescent="0.25">
      <c r="A107" s="30"/>
      <c r="B107" s="30"/>
      <c r="C107" s="30"/>
      <c r="D107" s="30"/>
      <c r="E107" s="49" t="s">
        <v>136</v>
      </c>
      <c r="F107" s="82">
        <v>2000</v>
      </c>
      <c r="G107" s="4">
        <f t="shared" si="3"/>
        <v>1600</v>
      </c>
      <c r="H107" s="45" t="s">
        <v>191</v>
      </c>
      <c r="I107" s="46" t="s">
        <v>192</v>
      </c>
      <c r="J107" s="47" t="s">
        <v>119</v>
      </c>
    </row>
    <row r="108" spans="1:10" ht="17.25" customHeight="1" x14ac:dyDescent="0.25">
      <c r="A108" s="30"/>
      <c r="B108" s="30"/>
      <c r="C108" s="30"/>
      <c r="D108" s="30"/>
      <c r="E108" s="49" t="s">
        <v>137</v>
      </c>
      <c r="F108" s="82">
        <v>2000</v>
      </c>
      <c r="G108" s="4">
        <f t="shared" si="3"/>
        <v>1600</v>
      </c>
      <c r="H108" s="45" t="s">
        <v>191</v>
      </c>
      <c r="I108" s="46" t="s">
        <v>192</v>
      </c>
      <c r="J108" s="47" t="s">
        <v>119</v>
      </c>
    </row>
    <row r="109" spans="1:10" x14ac:dyDescent="0.25">
      <c r="A109" s="27">
        <v>3223</v>
      </c>
      <c r="B109" s="27">
        <v>3223</v>
      </c>
      <c r="C109" s="27"/>
      <c r="D109" s="27">
        <v>387</v>
      </c>
      <c r="E109" s="28" t="s">
        <v>20</v>
      </c>
      <c r="F109" s="29">
        <f>SUM(F110:F114)</f>
        <v>146000</v>
      </c>
      <c r="G109" s="29">
        <f>SUM(G110:G114)</f>
        <v>116800</v>
      </c>
      <c r="H109" s="61"/>
      <c r="I109" s="62"/>
      <c r="J109" s="63"/>
    </row>
    <row r="110" spans="1:10" x14ac:dyDescent="0.25">
      <c r="A110" s="2"/>
      <c r="B110" s="2"/>
      <c r="C110" s="2">
        <v>32231</v>
      </c>
      <c r="D110" s="2"/>
      <c r="E110" s="3" t="s">
        <v>21</v>
      </c>
      <c r="F110" s="4">
        <v>47500</v>
      </c>
      <c r="G110" s="4">
        <f t="shared" ref="G110:G114" si="4">SUM((F110-(F110*20%)))</f>
        <v>38000</v>
      </c>
      <c r="H110" s="45" t="s">
        <v>191</v>
      </c>
      <c r="I110" s="46" t="s">
        <v>192</v>
      </c>
      <c r="J110" s="47" t="s">
        <v>119</v>
      </c>
    </row>
    <row r="111" spans="1:10" x14ac:dyDescent="0.25">
      <c r="A111" s="2"/>
      <c r="B111" s="2"/>
      <c r="C111" s="2">
        <v>32232</v>
      </c>
      <c r="D111" s="2"/>
      <c r="E111" s="3" t="s">
        <v>22</v>
      </c>
      <c r="F111" s="4">
        <v>0</v>
      </c>
      <c r="G111" s="4">
        <f t="shared" si="4"/>
        <v>0</v>
      </c>
      <c r="H111" s="45" t="s">
        <v>191</v>
      </c>
      <c r="I111" s="46" t="s">
        <v>192</v>
      </c>
      <c r="J111" s="47" t="s">
        <v>119</v>
      </c>
    </row>
    <row r="112" spans="1:10" x14ac:dyDescent="0.25">
      <c r="A112" s="2"/>
      <c r="B112" s="2"/>
      <c r="C112" s="2">
        <v>32233</v>
      </c>
      <c r="D112" s="2"/>
      <c r="E112" s="3" t="s">
        <v>23</v>
      </c>
      <c r="F112" s="4">
        <v>94000</v>
      </c>
      <c r="G112" s="4">
        <f t="shared" si="4"/>
        <v>75200</v>
      </c>
      <c r="H112" s="45" t="s">
        <v>191</v>
      </c>
      <c r="I112" s="46" t="s">
        <v>192</v>
      </c>
      <c r="J112" s="47" t="s">
        <v>119</v>
      </c>
    </row>
    <row r="113" spans="1:10" x14ac:dyDescent="0.25">
      <c r="A113" s="2"/>
      <c r="B113" s="2"/>
      <c r="C113" s="2">
        <v>32234</v>
      </c>
      <c r="D113" s="2"/>
      <c r="E113" s="3" t="s">
        <v>24</v>
      </c>
      <c r="F113" s="4">
        <v>4500</v>
      </c>
      <c r="G113" s="4">
        <f t="shared" si="4"/>
        <v>3600</v>
      </c>
      <c r="H113" s="45" t="s">
        <v>191</v>
      </c>
      <c r="I113" s="46" t="s">
        <v>192</v>
      </c>
      <c r="J113" s="47" t="s">
        <v>119</v>
      </c>
    </row>
    <row r="114" spans="1:10" x14ac:dyDescent="0.25">
      <c r="A114" s="2"/>
      <c r="B114" s="2"/>
      <c r="C114" s="2">
        <v>32239</v>
      </c>
      <c r="D114" s="2"/>
      <c r="E114" s="3" t="s">
        <v>25</v>
      </c>
      <c r="F114" s="4">
        <v>0</v>
      </c>
      <c r="G114" s="4">
        <f t="shared" si="4"/>
        <v>0</v>
      </c>
      <c r="H114" s="45" t="s">
        <v>191</v>
      </c>
      <c r="I114" s="46" t="s">
        <v>192</v>
      </c>
      <c r="J114" s="47" t="s">
        <v>119</v>
      </c>
    </row>
    <row r="115" spans="1:10" x14ac:dyDescent="0.25">
      <c r="A115" s="27">
        <v>3224</v>
      </c>
      <c r="B115" s="27">
        <v>3224</v>
      </c>
      <c r="C115" s="27"/>
      <c r="D115" s="27">
        <v>411</v>
      </c>
      <c r="E115" s="28" t="s">
        <v>26</v>
      </c>
      <c r="F115" s="29">
        <f>SUM(F116:F118)</f>
        <v>10500</v>
      </c>
      <c r="G115" s="29">
        <f>SUM(G116:G118)</f>
        <v>8400</v>
      </c>
      <c r="H115" s="61"/>
      <c r="I115" s="62"/>
      <c r="J115" s="63"/>
    </row>
    <row r="116" spans="1:10" x14ac:dyDescent="0.25">
      <c r="A116" s="2"/>
      <c r="B116" s="2"/>
      <c r="C116" s="2">
        <v>32241</v>
      </c>
      <c r="D116" s="2"/>
      <c r="E116" s="3" t="s">
        <v>27</v>
      </c>
      <c r="F116" s="4">
        <v>2000</v>
      </c>
      <c r="G116" s="4">
        <f t="shared" ref="G116:G118" si="5">SUM((F116-(F116*20%)))</f>
        <v>1600</v>
      </c>
      <c r="H116" s="45" t="s">
        <v>191</v>
      </c>
      <c r="I116" s="46" t="s">
        <v>192</v>
      </c>
      <c r="J116" s="47" t="s">
        <v>119</v>
      </c>
    </row>
    <row r="117" spans="1:10" x14ac:dyDescent="0.25">
      <c r="A117" s="2"/>
      <c r="B117" s="2"/>
      <c r="C117" s="2">
        <v>32242</v>
      </c>
      <c r="D117" s="2"/>
      <c r="E117" s="3" t="s">
        <v>28</v>
      </c>
      <c r="F117" s="4">
        <v>8500</v>
      </c>
      <c r="G117" s="4">
        <f t="shared" si="5"/>
        <v>6800</v>
      </c>
      <c r="H117" s="45" t="s">
        <v>191</v>
      </c>
      <c r="I117" s="46" t="s">
        <v>192</v>
      </c>
      <c r="J117" s="47" t="s">
        <v>119</v>
      </c>
    </row>
    <row r="118" spans="1:10" x14ac:dyDescent="0.25">
      <c r="A118" s="2"/>
      <c r="B118" s="2"/>
      <c r="C118" s="2">
        <v>32243</v>
      </c>
      <c r="D118" s="2"/>
      <c r="E118" s="3" t="s">
        <v>29</v>
      </c>
      <c r="F118" s="4">
        <v>0</v>
      </c>
      <c r="G118" s="4">
        <f t="shared" si="5"/>
        <v>0</v>
      </c>
      <c r="H118" s="45" t="s">
        <v>191</v>
      </c>
      <c r="I118" s="46" t="s">
        <v>192</v>
      </c>
      <c r="J118" s="47" t="s">
        <v>119</v>
      </c>
    </row>
    <row r="119" spans="1:10" x14ac:dyDescent="0.25">
      <c r="A119" s="34">
        <v>3225</v>
      </c>
      <c r="B119" s="34">
        <v>3225</v>
      </c>
      <c r="C119" s="34"/>
      <c r="D119" s="34">
        <v>388</v>
      </c>
      <c r="E119" s="35" t="s">
        <v>30</v>
      </c>
      <c r="F119" s="36">
        <f>SUM(F120:F121)</f>
        <v>1250</v>
      </c>
      <c r="G119" s="36">
        <f>SUM(G120:G121)</f>
        <v>1000</v>
      </c>
      <c r="H119" s="64"/>
      <c r="I119" s="65"/>
      <c r="J119" s="66"/>
    </row>
    <row r="120" spans="1:10" x14ac:dyDescent="0.25">
      <c r="A120" s="2"/>
      <c r="B120" s="2"/>
      <c r="C120" s="2">
        <v>32251</v>
      </c>
      <c r="D120" s="2"/>
      <c r="E120" s="3" t="s">
        <v>31</v>
      </c>
      <c r="F120" s="4">
        <v>1250</v>
      </c>
      <c r="G120" s="4">
        <f t="shared" ref="G120:G121" si="6">SUM((F120-(F120*20%)))</f>
        <v>1000</v>
      </c>
      <c r="H120" s="45" t="s">
        <v>191</v>
      </c>
      <c r="I120" s="46" t="s">
        <v>192</v>
      </c>
      <c r="J120" s="47" t="s">
        <v>119</v>
      </c>
    </row>
    <row r="121" spans="1:10" x14ac:dyDescent="0.25">
      <c r="A121" s="2"/>
      <c r="B121" s="2"/>
      <c r="C121" s="2">
        <v>32252</v>
      </c>
      <c r="D121" s="2"/>
      <c r="E121" s="3" t="s">
        <v>32</v>
      </c>
      <c r="F121" s="4">
        <v>0</v>
      </c>
      <c r="G121" s="4">
        <f t="shared" si="6"/>
        <v>0</v>
      </c>
      <c r="H121" s="45" t="s">
        <v>191</v>
      </c>
      <c r="I121" s="46" t="s">
        <v>192</v>
      </c>
      <c r="J121" s="47" t="s">
        <v>119</v>
      </c>
    </row>
    <row r="122" spans="1:10" x14ac:dyDescent="0.25">
      <c r="A122" s="27">
        <v>3227</v>
      </c>
      <c r="B122" s="27">
        <v>3227</v>
      </c>
      <c r="C122" s="27"/>
      <c r="D122" s="27">
        <v>389</v>
      </c>
      <c r="E122" s="28" t="s">
        <v>33</v>
      </c>
      <c r="F122" s="29">
        <f>SUM(F123)</f>
        <v>1000</v>
      </c>
      <c r="G122" s="29">
        <f>SUM(G123)</f>
        <v>800</v>
      </c>
      <c r="H122" s="61"/>
      <c r="I122" s="65"/>
      <c r="J122" s="66"/>
    </row>
    <row r="123" spans="1:10" x14ac:dyDescent="0.25">
      <c r="A123" s="2"/>
      <c r="B123" s="2"/>
      <c r="C123" s="2">
        <v>32271</v>
      </c>
      <c r="D123" s="2"/>
      <c r="E123" s="3" t="s">
        <v>33</v>
      </c>
      <c r="F123" s="4">
        <v>1000</v>
      </c>
      <c r="G123" s="4">
        <f>SUM((F123-(F123*20%)))</f>
        <v>800</v>
      </c>
      <c r="H123" s="45" t="s">
        <v>191</v>
      </c>
      <c r="I123" s="46" t="s">
        <v>192</v>
      </c>
      <c r="J123" s="47" t="s">
        <v>119</v>
      </c>
    </row>
    <row r="124" spans="1:10" x14ac:dyDescent="0.25">
      <c r="A124" s="27">
        <v>3231</v>
      </c>
      <c r="B124" s="27">
        <v>3231</v>
      </c>
      <c r="C124" s="27"/>
      <c r="D124" s="27">
        <v>390</v>
      </c>
      <c r="E124" s="28" t="s">
        <v>34</v>
      </c>
      <c r="F124" s="29">
        <f>SUM(F125:F128)</f>
        <v>21500</v>
      </c>
      <c r="G124" s="29">
        <f>SUM(G125:G128)</f>
        <v>17200</v>
      </c>
      <c r="H124" s="61"/>
      <c r="I124" s="62"/>
      <c r="J124" s="63"/>
    </row>
    <row r="125" spans="1:10" x14ac:dyDescent="0.25">
      <c r="A125" s="2"/>
      <c r="B125" s="2"/>
      <c r="C125" s="2">
        <v>32311</v>
      </c>
      <c r="D125" s="2"/>
      <c r="E125" s="3" t="s">
        <v>35</v>
      </c>
      <c r="F125" s="4">
        <v>12500</v>
      </c>
      <c r="G125" s="4">
        <f t="shared" ref="G125:G128" si="7">SUM((F125-(F125*20%)))</f>
        <v>10000</v>
      </c>
      <c r="H125" s="45" t="s">
        <v>191</v>
      </c>
      <c r="I125" s="46" t="s">
        <v>192</v>
      </c>
      <c r="J125" s="47" t="s">
        <v>119</v>
      </c>
    </row>
    <row r="126" spans="1:10" x14ac:dyDescent="0.25">
      <c r="A126" s="2"/>
      <c r="B126" s="2"/>
      <c r="C126" s="2">
        <v>32312</v>
      </c>
      <c r="D126" s="2"/>
      <c r="E126" s="3" t="s">
        <v>36</v>
      </c>
      <c r="F126" s="4">
        <v>0</v>
      </c>
      <c r="G126" s="4">
        <f t="shared" si="7"/>
        <v>0</v>
      </c>
      <c r="H126" s="45" t="s">
        <v>191</v>
      </c>
      <c r="I126" s="46" t="s">
        <v>192</v>
      </c>
      <c r="J126" s="47" t="s">
        <v>119</v>
      </c>
    </row>
    <row r="127" spans="1:10" x14ac:dyDescent="0.25">
      <c r="A127" s="2"/>
      <c r="B127" s="2"/>
      <c r="C127" s="2">
        <v>32313</v>
      </c>
      <c r="D127" s="2"/>
      <c r="E127" s="3" t="s">
        <v>37</v>
      </c>
      <c r="F127" s="4">
        <v>2250</v>
      </c>
      <c r="G127" s="4">
        <f t="shared" si="7"/>
        <v>1800</v>
      </c>
      <c r="H127" s="45" t="s">
        <v>191</v>
      </c>
      <c r="I127" s="46" t="s">
        <v>192</v>
      </c>
      <c r="J127" s="47" t="s">
        <v>119</v>
      </c>
    </row>
    <row r="128" spans="1:10" x14ac:dyDescent="0.25">
      <c r="A128" s="2"/>
      <c r="B128" s="2"/>
      <c r="C128" s="2">
        <v>32319</v>
      </c>
      <c r="D128" s="2"/>
      <c r="E128" s="3" t="s">
        <v>38</v>
      </c>
      <c r="F128" s="4">
        <v>6750</v>
      </c>
      <c r="G128" s="4">
        <f t="shared" si="7"/>
        <v>5400</v>
      </c>
      <c r="H128" s="45" t="s">
        <v>191</v>
      </c>
      <c r="I128" s="46" t="s">
        <v>192</v>
      </c>
      <c r="J128" s="47" t="s">
        <v>119</v>
      </c>
    </row>
    <row r="129" spans="1:10" x14ac:dyDescent="0.25">
      <c r="A129" s="27">
        <v>3232</v>
      </c>
      <c r="B129" s="27">
        <v>3232</v>
      </c>
      <c r="C129" s="27"/>
      <c r="D129" s="27">
        <v>412</v>
      </c>
      <c r="E129" s="28" t="s">
        <v>39</v>
      </c>
      <c r="F129" s="29">
        <f>SUM(F130:F132)</f>
        <v>66020</v>
      </c>
      <c r="G129" s="29">
        <f>SUM(G130:G132)</f>
        <v>52816</v>
      </c>
      <c r="H129" s="61"/>
      <c r="I129" s="62"/>
      <c r="J129" s="63"/>
    </row>
    <row r="130" spans="1:10" x14ac:dyDescent="0.25">
      <c r="A130" s="2"/>
      <c r="B130" s="2"/>
      <c r="C130" s="2">
        <v>32321</v>
      </c>
      <c r="D130" s="2"/>
      <c r="E130" s="3" t="s">
        <v>40</v>
      </c>
      <c r="F130" s="4">
        <v>43020</v>
      </c>
      <c r="G130" s="4">
        <f t="shared" ref="G130:G132" si="8">SUM((F130-(F130*20%)))</f>
        <v>34416</v>
      </c>
      <c r="H130" s="45" t="s">
        <v>191</v>
      </c>
      <c r="I130" s="46" t="s">
        <v>192</v>
      </c>
      <c r="J130" s="47" t="s">
        <v>119</v>
      </c>
    </row>
    <row r="131" spans="1:10" x14ac:dyDescent="0.25">
      <c r="A131" s="2"/>
      <c r="B131" s="2"/>
      <c r="C131" s="2">
        <v>32322</v>
      </c>
      <c r="D131" s="2"/>
      <c r="E131" s="3" t="s">
        <v>41</v>
      </c>
      <c r="F131" s="4">
        <v>23000</v>
      </c>
      <c r="G131" s="4">
        <f t="shared" si="8"/>
        <v>18400</v>
      </c>
      <c r="H131" s="45" t="s">
        <v>191</v>
      </c>
      <c r="I131" s="46" t="s">
        <v>192</v>
      </c>
      <c r="J131" s="47" t="s">
        <v>119</v>
      </c>
    </row>
    <row r="132" spans="1:10" x14ac:dyDescent="0.25">
      <c r="A132" s="2"/>
      <c r="B132" s="2"/>
      <c r="C132" s="2">
        <v>32323</v>
      </c>
      <c r="D132" s="2"/>
      <c r="E132" s="3" t="s">
        <v>42</v>
      </c>
      <c r="F132" s="4">
        <v>0</v>
      </c>
      <c r="G132" s="4">
        <f t="shared" si="8"/>
        <v>0</v>
      </c>
      <c r="H132" s="45" t="s">
        <v>191</v>
      </c>
      <c r="I132" s="46" t="s">
        <v>192</v>
      </c>
      <c r="J132" s="47" t="s">
        <v>119</v>
      </c>
    </row>
    <row r="133" spans="1:10" x14ac:dyDescent="0.25">
      <c r="A133" s="27">
        <v>3233</v>
      </c>
      <c r="B133" s="27">
        <v>3233</v>
      </c>
      <c r="C133" s="27"/>
      <c r="D133" s="27">
        <v>391</v>
      </c>
      <c r="E133" s="28" t="s">
        <v>43</v>
      </c>
      <c r="F133" s="29">
        <f>SUM(F134:F136)</f>
        <v>1625</v>
      </c>
      <c r="G133" s="29">
        <f>SUM(G134:G136)</f>
        <v>1300</v>
      </c>
      <c r="H133" s="61"/>
      <c r="I133" s="62"/>
      <c r="J133" s="63"/>
    </row>
    <row r="134" spans="1:10" x14ac:dyDescent="0.25">
      <c r="A134" s="2"/>
      <c r="B134" s="2"/>
      <c r="C134" s="2">
        <v>32331</v>
      </c>
      <c r="D134" s="2"/>
      <c r="E134" s="3" t="s">
        <v>44</v>
      </c>
      <c r="F134" s="4">
        <v>0</v>
      </c>
      <c r="G134" s="4">
        <f t="shared" ref="G134:G136" si="9">SUM((F134-(F134*20%)))</f>
        <v>0</v>
      </c>
      <c r="H134" s="45" t="s">
        <v>191</v>
      </c>
      <c r="I134" s="46" t="s">
        <v>192</v>
      </c>
      <c r="J134" s="47" t="s">
        <v>119</v>
      </c>
    </row>
    <row r="135" spans="1:10" x14ac:dyDescent="0.25">
      <c r="A135" s="2"/>
      <c r="B135" s="2"/>
      <c r="C135" s="2">
        <v>32332</v>
      </c>
      <c r="D135" s="2"/>
      <c r="E135" s="3" t="s">
        <v>45</v>
      </c>
      <c r="F135" s="4">
        <v>0</v>
      </c>
      <c r="G135" s="4">
        <f t="shared" si="9"/>
        <v>0</v>
      </c>
      <c r="H135" s="45" t="s">
        <v>191</v>
      </c>
      <c r="I135" s="46" t="s">
        <v>192</v>
      </c>
      <c r="J135" s="47" t="s">
        <v>119</v>
      </c>
    </row>
    <row r="136" spans="1:10" x14ac:dyDescent="0.25">
      <c r="A136" s="2"/>
      <c r="B136" s="2"/>
      <c r="C136" s="2">
        <v>32339</v>
      </c>
      <c r="D136" s="2"/>
      <c r="E136" s="3" t="s">
        <v>46</v>
      </c>
      <c r="F136" s="4">
        <v>1625</v>
      </c>
      <c r="G136" s="4">
        <f t="shared" si="9"/>
        <v>1300</v>
      </c>
      <c r="H136" s="45" t="s">
        <v>191</v>
      </c>
      <c r="I136" s="46" t="s">
        <v>192</v>
      </c>
      <c r="J136" s="47" t="s">
        <v>119</v>
      </c>
    </row>
    <row r="137" spans="1:10" x14ac:dyDescent="0.25">
      <c r="A137" s="27">
        <v>3234</v>
      </c>
      <c r="B137" s="27">
        <v>3234</v>
      </c>
      <c r="C137" s="27"/>
      <c r="D137" s="27">
        <v>392</v>
      </c>
      <c r="E137" s="28" t="s">
        <v>47</v>
      </c>
      <c r="F137" s="29">
        <f>SUM(F138:F142)</f>
        <v>29423</v>
      </c>
      <c r="G137" s="29">
        <f>SUM(G138:G142)</f>
        <v>23538.400000000001</v>
      </c>
      <c r="H137" s="61"/>
      <c r="I137" s="62"/>
      <c r="J137" s="63"/>
    </row>
    <row r="138" spans="1:10" x14ac:dyDescent="0.25">
      <c r="A138" s="2"/>
      <c r="B138" s="2"/>
      <c r="C138" s="2">
        <v>32341</v>
      </c>
      <c r="D138" s="2"/>
      <c r="E138" s="3" t="s">
        <v>48</v>
      </c>
      <c r="F138" s="4">
        <v>10173</v>
      </c>
      <c r="G138" s="4">
        <f t="shared" ref="G138:G142" si="10">SUM((F138-(F138*20%)))</f>
        <v>8138.4</v>
      </c>
      <c r="H138" s="45" t="s">
        <v>191</v>
      </c>
      <c r="I138" s="46" t="s">
        <v>192</v>
      </c>
      <c r="J138" s="47" t="s">
        <v>119</v>
      </c>
    </row>
    <row r="139" spans="1:10" x14ac:dyDescent="0.25">
      <c r="A139" s="2"/>
      <c r="B139" s="2"/>
      <c r="C139" s="2">
        <v>32342</v>
      </c>
      <c r="D139" s="2"/>
      <c r="E139" s="3" t="s">
        <v>49</v>
      </c>
      <c r="F139" s="4">
        <v>8000</v>
      </c>
      <c r="G139" s="4">
        <f t="shared" si="10"/>
        <v>6400</v>
      </c>
      <c r="H139" s="45" t="s">
        <v>191</v>
      </c>
      <c r="I139" s="46" t="s">
        <v>192</v>
      </c>
      <c r="J139" s="47" t="s">
        <v>119</v>
      </c>
    </row>
    <row r="140" spans="1:10" x14ac:dyDescent="0.25">
      <c r="A140" s="2"/>
      <c r="B140" s="2"/>
      <c r="C140" s="2">
        <v>32343</v>
      </c>
      <c r="D140" s="2"/>
      <c r="E140" s="3" t="s">
        <v>50</v>
      </c>
      <c r="F140" s="4">
        <v>1250</v>
      </c>
      <c r="G140" s="4">
        <f t="shared" si="10"/>
        <v>1000</v>
      </c>
      <c r="H140" s="45" t="s">
        <v>191</v>
      </c>
      <c r="I140" s="46" t="s">
        <v>192</v>
      </c>
      <c r="J140" s="47" t="s">
        <v>119</v>
      </c>
    </row>
    <row r="141" spans="1:10" x14ac:dyDescent="0.25">
      <c r="A141" s="2"/>
      <c r="B141" s="2"/>
      <c r="C141" s="2">
        <v>32344</v>
      </c>
      <c r="D141" s="2"/>
      <c r="E141" s="3" t="s">
        <v>51</v>
      </c>
      <c r="F141" s="4">
        <v>0</v>
      </c>
      <c r="G141" s="4">
        <f t="shared" si="10"/>
        <v>0</v>
      </c>
      <c r="H141" s="45" t="s">
        <v>191</v>
      </c>
      <c r="I141" s="46" t="s">
        <v>192</v>
      </c>
      <c r="J141" s="47" t="s">
        <v>119</v>
      </c>
    </row>
    <row r="142" spans="1:10" x14ac:dyDescent="0.25">
      <c r="A142" s="2"/>
      <c r="B142" s="2"/>
      <c r="C142" s="2">
        <v>32349</v>
      </c>
      <c r="D142" s="2"/>
      <c r="E142" s="3" t="s">
        <v>52</v>
      </c>
      <c r="F142" s="4">
        <v>10000</v>
      </c>
      <c r="G142" s="4">
        <f t="shared" si="10"/>
        <v>8000</v>
      </c>
      <c r="H142" s="45" t="s">
        <v>191</v>
      </c>
      <c r="I142" s="46" t="s">
        <v>192</v>
      </c>
      <c r="J142" s="47" t="s">
        <v>119</v>
      </c>
    </row>
    <row r="143" spans="1:10" x14ac:dyDescent="0.25">
      <c r="A143" s="27">
        <v>3235</v>
      </c>
      <c r="B143" s="27">
        <v>3235</v>
      </c>
      <c r="C143" s="27"/>
      <c r="D143" s="27">
        <v>393</v>
      </c>
      <c r="E143" s="28" t="s">
        <v>53</v>
      </c>
      <c r="F143" s="29">
        <f>SUM(F144:F147)</f>
        <v>0</v>
      </c>
      <c r="G143" s="29">
        <f>SUM(G144:G147)</f>
        <v>0</v>
      </c>
      <c r="H143" s="61"/>
      <c r="I143" s="62"/>
      <c r="J143" s="63"/>
    </row>
    <row r="144" spans="1:10" x14ac:dyDescent="0.25">
      <c r="A144" s="2"/>
      <c r="B144" s="2"/>
      <c r="C144" s="2">
        <v>32351</v>
      </c>
      <c r="D144" s="2"/>
      <c r="E144" s="3" t="s">
        <v>54</v>
      </c>
      <c r="F144" s="4">
        <v>0</v>
      </c>
      <c r="G144" s="4">
        <v>0</v>
      </c>
      <c r="H144" s="45" t="s">
        <v>191</v>
      </c>
      <c r="I144" s="46" t="s">
        <v>192</v>
      </c>
      <c r="J144" s="47" t="s">
        <v>119</v>
      </c>
    </row>
    <row r="145" spans="1:10" x14ac:dyDescent="0.25">
      <c r="A145" s="2"/>
      <c r="B145" s="2"/>
      <c r="C145" s="2">
        <v>32352</v>
      </c>
      <c r="D145" s="2"/>
      <c r="E145" s="3" t="s">
        <v>55</v>
      </c>
      <c r="F145" s="4">
        <v>0</v>
      </c>
      <c r="G145" s="4">
        <v>0</v>
      </c>
      <c r="H145" s="45" t="s">
        <v>191</v>
      </c>
      <c r="I145" s="46" t="s">
        <v>192</v>
      </c>
      <c r="J145" s="47" t="s">
        <v>119</v>
      </c>
    </row>
    <row r="146" spans="1:10" x14ac:dyDescent="0.25">
      <c r="A146" s="2"/>
      <c r="B146" s="2"/>
      <c r="C146" s="2">
        <v>32353</v>
      </c>
      <c r="D146" s="2"/>
      <c r="E146" s="3" t="s">
        <v>56</v>
      </c>
      <c r="F146" s="4">
        <v>0</v>
      </c>
      <c r="G146" s="4">
        <v>0</v>
      </c>
      <c r="H146" s="45" t="s">
        <v>191</v>
      </c>
      <c r="I146" s="46" t="s">
        <v>192</v>
      </c>
      <c r="J146" s="47" t="s">
        <v>119</v>
      </c>
    </row>
    <row r="147" spans="1:10" x14ac:dyDescent="0.25">
      <c r="A147" s="2"/>
      <c r="B147" s="2"/>
      <c r="C147" s="2">
        <v>32359</v>
      </c>
      <c r="D147" s="2"/>
      <c r="E147" s="3" t="s">
        <v>57</v>
      </c>
      <c r="F147" s="4">
        <v>0</v>
      </c>
      <c r="G147" s="4">
        <v>0</v>
      </c>
      <c r="H147" s="45" t="s">
        <v>191</v>
      </c>
      <c r="I147" s="46" t="s">
        <v>192</v>
      </c>
      <c r="J147" s="47" t="s">
        <v>119</v>
      </c>
    </row>
    <row r="148" spans="1:10" x14ac:dyDescent="0.25">
      <c r="A148" s="27">
        <v>3236</v>
      </c>
      <c r="B148" s="27">
        <v>3236</v>
      </c>
      <c r="C148" s="27"/>
      <c r="D148" s="27">
        <v>394</v>
      </c>
      <c r="E148" s="28" t="s">
        <v>58</v>
      </c>
      <c r="F148" s="29">
        <f>SUM(F149:F150)</f>
        <v>11400</v>
      </c>
      <c r="G148" s="29">
        <f>SUM(G149:G150)</f>
        <v>9120</v>
      </c>
      <c r="H148" s="61"/>
      <c r="I148" s="62"/>
      <c r="J148" s="63"/>
    </row>
    <row r="149" spans="1:10" x14ac:dyDescent="0.25">
      <c r="A149" s="2"/>
      <c r="B149" s="2"/>
      <c r="C149" s="2">
        <v>32361</v>
      </c>
      <c r="D149" s="2"/>
      <c r="E149" s="3" t="s">
        <v>59</v>
      </c>
      <c r="F149" s="4">
        <v>10500</v>
      </c>
      <c r="G149" s="4">
        <f t="shared" ref="G149:G150" si="11">SUM((F149-(F149*20%)))</f>
        <v>8400</v>
      </c>
      <c r="H149" s="45" t="s">
        <v>191</v>
      </c>
      <c r="I149" s="46" t="s">
        <v>192</v>
      </c>
      <c r="J149" s="47" t="s">
        <v>119</v>
      </c>
    </row>
    <row r="150" spans="1:10" x14ac:dyDescent="0.25">
      <c r="A150" s="2"/>
      <c r="B150" s="2"/>
      <c r="C150" s="2">
        <v>32363</v>
      </c>
      <c r="D150" s="2"/>
      <c r="E150" s="3" t="s">
        <v>60</v>
      </c>
      <c r="F150" s="4">
        <v>900</v>
      </c>
      <c r="G150" s="4">
        <f t="shared" si="11"/>
        <v>720</v>
      </c>
      <c r="H150" s="45" t="s">
        <v>191</v>
      </c>
      <c r="I150" s="46" t="s">
        <v>192</v>
      </c>
      <c r="J150" s="47" t="s">
        <v>119</v>
      </c>
    </row>
    <row r="151" spans="1:10" x14ac:dyDescent="0.25">
      <c r="A151" s="27">
        <v>3237</v>
      </c>
      <c r="B151" s="27">
        <v>3237</v>
      </c>
      <c r="C151" s="27"/>
      <c r="D151" s="27">
        <v>395</v>
      </c>
      <c r="E151" s="28" t="s">
        <v>61</v>
      </c>
      <c r="F151" s="29">
        <f>SUM(F152:F158)</f>
        <v>8500</v>
      </c>
      <c r="G151" s="29">
        <f>SUM(G152:G158)</f>
        <v>6800</v>
      </c>
      <c r="H151" s="61"/>
      <c r="I151" s="62"/>
      <c r="J151" s="63"/>
    </row>
    <row r="152" spans="1:10" x14ac:dyDescent="0.25">
      <c r="A152" s="2"/>
      <c r="B152" s="2"/>
      <c r="C152" s="2">
        <v>32371</v>
      </c>
      <c r="D152" s="2"/>
      <c r="E152" s="3" t="s">
        <v>62</v>
      </c>
      <c r="F152" s="4">
        <v>0</v>
      </c>
      <c r="G152" s="4">
        <f t="shared" ref="G152:G158" si="12">SUM((F152-(F152*20%)))</f>
        <v>0</v>
      </c>
      <c r="H152" s="45" t="s">
        <v>191</v>
      </c>
      <c r="I152" s="46" t="s">
        <v>192</v>
      </c>
      <c r="J152" s="47" t="s">
        <v>119</v>
      </c>
    </row>
    <row r="153" spans="1:10" x14ac:dyDescent="0.25">
      <c r="A153" s="2"/>
      <c r="B153" s="2"/>
      <c r="C153" s="2">
        <v>32372</v>
      </c>
      <c r="D153" s="2"/>
      <c r="E153" s="3" t="s">
        <v>63</v>
      </c>
      <c r="F153" s="4">
        <v>0</v>
      </c>
      <c r="G153" s="4">
        <f t="shared" si="12"/>
        <v>0</v>
      </c>
      <c r="H153" s="45" t="s">
        <v>191</v>
      </c>
      <c r="I153" s="46" t="s">
        <v>192</v>
      </c>
      <c r="J153" s="47" t="s">
        <v>119</v>
      </c>
    </row>
    <row r="154" spans="1:10" x14ac:dyDescent="0.25">
      <c r="A154" s="2"/>
      <c r="B154" s="2"/>
      <c r="C154" s="2">
        <v>32373</v>
      </c>
      <c r="D154" s="2"/>
      <c r="E154" s="3" t="s">
        <v>64</v>
      </c>
      <c r="F154" s="4">
        <v>0</v>
      </c>
      <c r="G154" s="4">
        <f t="shared" si="12"/>
        <v>0</v>
      </c>
      <c r="H154" s="45" t="s">
        <v>191</v>
      </c>
      <c r="I154" s="46" t="s">
        <v>192</v>
      </c>
      <c r="J154" s="47" t="s">
        <v>119</v>
      </c>
    </row>
    <row r="155" spans="1:10" x14ac:dyDescent="0.25">
      <c r="A155" s="2"/>
      <c r="B155" s="2"/>
      <c r="C155" s="2">
        <v>32374</v>
      </c>
      <c r="D155" s="2"/>
      <c r="E155" s="3" t="s">
        <v>65</v>
      </c>
      <c r="F155" s="4">
        <v>0</v>
      </c>
      <c r="G155" s="4">
        <f t="shared" si="12"/>
        <v>0</v>
      </c>
      <c r="H155" s="45" t="s">
        <v>191</v>
      </c>
      <c r="I155" s="46" t="s">
        <v>192</v>
      </c>
      <c r="J155" s="47" t="s">
        <v>119</v>
      </c>
    </row>
    <row r="156" spans="1:10" x14ac:dyDescent="0.25">
      <c r="A156" s="2"/>
      <c r="B156" s="2"/>
      <c r="C156" s="2">
        <v>32375</v>
      </c>
      <c r="D156" s="2"/>
      <c r="E156" s="3" t="s">
        <v>66</v>
      </c>
      <c r="F156" s="4">
        <v>0</v>
      </c>
      <c r="G156" s="4">
        <f t="shared" si="12"/>
        <v>0</v>
      </c>
      <c r="H156" s="45" t="s">
        <v>191</v>
      </c>
      <c r="I156" s="46" t="s">
        <v>192</v>
      </c>
      <c r="J156" s="47" t="s">
        <v>119</v>
      </c>
    </row>
    <row r="157" spans="1:10" x14ac:dyDescent="0.25">
      <c r="A157" s="2"/>
      <c r="B157" s="2"/>
      <c r="C157" s="2">
        <v>32376</v>
      </c>
      <c r="D157" s="2"/>
      <c r="E157" s="3" t="s">
        <v>67</v>
      </c>
      <c r="F157" s="4">
        <v>0</v>
      </c>
      <c r="G157" s="4">
        <f t="shared" si="12"/>
        <v>0</v>
      </c>
      <c r="H157" s="45" t="s">
        <v>191</v>
      </c>
      <c r="I157" s="46" t="s">
        <v>192</v>
      </c>
      <c r="J157" s="47" t="s">
        <v>119</v>
      </c>
    </row>
    <row r="158" spans="1:10" x14ac:dyDescent="0.25">
      <c r="A158" s="2"/>
      <c r="B158" s="2"/>
      <c r="C158" s="2">
        <v>32379</v>
      </c>
      <c r="D158" s="2"/>
      <c r="E158" s="3" t="s">
        <v>68</v>
      </c>
      <c r="F158" s="4">
        <v>8500</v>
      </c>
      <c r="G158" s="4">
        <f t="shared" si="12"/>
        <v>6800</v>
      </c>
      <c r="H158" s="45" t="s">
        <v>191</v>
      </c>
      <c r="I158" s="46" t="s">
        <v>192</v>
      </c>
      <c r="J158" s="47" t="s">
        <v>119</v>
      </c>
    </row>
    <row r="159" spans="1:10" x14ac:dyDescent="0.25">
      <c r="A159" s="27">
        <v>3238</v>
      </c>
      <c r="B159" s="27">
        <v>3238</v>
      </c>
      <c r="C159" s="27"/>
      <c r="D159" s="27">
        <v>396</v>
      </c>
      <c r="E159" s="28" t="s">
        <v>69</v>
      </c>
      <c r="F159" s="29">
        <f>SUM(F160:F162)</f>
        <v>6000</v>
      </c>
      <c r="G159" s="29">
        <f>SUM(G160:G162)</f>
        <v>4800</v>
      </c>
      <c r="H159" s="61"/>
      <c r="I159" s="62"/>
      <c r="J159" s="63"/>
    </row>
    <row r="160" spans="1:10" x14ac:dyDescent="0.25">
      <c r="A160" s="5"/>
      <c r="B160" s="5"/>
      <c r="C160" s="2">
        <v>32381</v>
      </c>
      <c r="D160" s="2"/>
      <c r="E160" s="3" t="s">
        <v>70</v>
      </c>
      <c r="F160" s="4">
        <v>0</v>
      </c>
      <c r="G160" s="4">
        <f t="shared" ref="G160:G162" si="13">SUM((F160-(F160*20%)))</f>
        <v>0</v>
      </c>
      <c r="H160" s="45" t="s">
        <v>191</v>
      </c>
      <c r="I160" s="46" t="s">
        <v>192</v>
      </c>
      <c r="J160" s="47" t="s">
        <v>119</v>
      </c>
    </row>
    <row r="161" spans="1:10" x14ac:dyDescent="0.25">
      <c r="A161" s="31"/>
      <c r="B161" s="31"/>
      <c r="C161" s="31">
        <v>32382</v>
      </c>
      <c r="D161" s="31"/>
      <c r="E161" s="32" t="s">
        <v>71</v>
      </c>
      <c r="F161" s="33">
        <v>0</v>
      </c>
      <c r="G161" s="33">
        <f t="shared" si="13"/>
        <v>0</v>
      </c>
      <c r="H161" s="45" t="s">
        <v>191</v>
      </c>
      <c r="I161" s="46" t="s">
        <v>192</v>
      </c>
      <c r="J161" s="67" t="s">
        <v>119</v>
      </c>
    </row>
    <row r="162" spans="1:10" x14ac:dyDescent="0.25">
      <c r="A162" s="31"/>
      <c r="B162" s="31"/>
      <c r="C162" s="31">
        <v>32389</v>
      </c>
      <c r="D162" s="31"/>
      <c r="E162" s="32" t="s">
        <v>72</v>
      </c>
      <c r="F162" s="33">
        <v>6000</v>
      </c>
      <c r="G162" s="33">
        <f t="shared" si="13"/>
        <v>4800</v>
      </c>
      <c r="H162" s="45" t="s">
        <v>191</v>
      </c>
      <c r="I162" s="46" t="s">
        <v>192</v>
      </c>
      <c r="J162" s="67" t="s">
        <v>119</v>
      </c>
    </row>
    <row r="163" spans="1:10" x14ac:dyDescent="0.25">
      <c r="A163" s="27">
        <v>3239</v>
      </c>
      <c r="B163" s="27">
        <v>3239</v>
      </c>
      <c r="C163" s="27"/>
      <c r="D163" s="27">
        <v>397</v>
      </c>
      <c r="E163" s="28" t="s">
        <v>73</v>
      </c>
      <c r="F163" s="29">
        <f>SUM(F164:F170)</f>
        <v>2000</v>
      </c>
      <c r="G163" s="29">
        <f>SUM(G164:G170)</f>
        <v>1600</v>
      </c>
      <c r="H163" s="61"/>
      <c r="I163" s="62"/>
      <c r="J163" s="63"/>
    </row>
    <row r="164" spans="1:10" x14ac:dyDescent="0.25">
      <c r="A164" s="6"/>
      <c r="B164" s="6"/>
      <c r="C164" s="7">
        <v>32391</v>
      </c>
      <c r="D164" s="7"/>
      <c r="E164" s="8" t="s">
        <v>74</v>
      </c>
      <c r="F164" s="4">
        <v>0</v>
      </c>
      <c r="G164" s="4">
        <f t="shared" ref="G164:G170" si="14">SUM((F164-(F164*20%)))</f>
        <v>0</v>
      </c>
      <c r="H164" s="45" t="s">
        <v>191</v>
      </c>
      <c r="I164" s="46" t="s">
        <v>192</v>
      </c>
      <c r="J164" s="47" t="s">
        <v>119</v>
      </c>
    </row>
    <row r="165" spans="1:10" x14ac:dyDescent="0.25">
      <c r="A165" s="6"/>
      <c r="B165" s="6"/>
      <c r="C165" s="7">
        <v>32392</v>
      </c>
      <c r="D165" s="7"/>
      <c r="E165" s="8" t="s">
        <v>75</v>
      </c>
      <c r="F165" s="4">
        <v>0</v>
      </c>
      <c r="G165" s="4">
        <f t="shared" si="14"/>
        <v>0</v>
      </c>
      <c r="H165" s="45" t="s">
        <v>191</v>
      </c>
      <c r="I165" s="46" t="s">
        <v>192</v>
      </c>
      <c r="J165" s="47" t="s">
        <v>119</v>
      </c>
    </row>
    <row r="166" spans="1:10" x14ac:dyDescent="0.25">
      <c r="A166" s="6"/>
      <c r="B166" s="6"/>
      <c r="C166" s="7">
        <v>32393</v>
      </c>
      <c r="D166" s="7"/>
      <c r="E166" s="8" t="s">
        <v>76</v>
      </c>
      <c r="F166" s="4">
        <v>0</v>
      </c>
      <c r="G166" s="4">
        <f t="shared" si="14"/>
        <v>0</v>
      </c>
      <c r="H166" s="45" t="s">
        <v>191</v>
      </c>
      <c r="I166" s="46" t="s">
        <v>192</v>
      </c>
      <c r="J166" s="47" t="s">
        <v>119</v>
      </c>
    </row>
    <row r="167" spans="1:10" x14ac:dyDescent="0.25">
      <c r="A167" s="6"/>
      <c r="B167" s="6"/>
      <c r="C167" s="7">
        <v>32394</v>
      </c>
      <c r="D167" s="7"/>
      <c r="E167" s="8" t="s">
        <v>77</v>
      </c>
      <c r="F167" s="4">
        <v>0</v>
      </c>
      <c r="G167" s="4">
        <f t="shared" si="14"/>
        <v>0</v>
      </c>
      <c r="H167" s="45" t="s">
        <v>191</v>
      </c>
      <c r="I167" s="46" t="s">
        <v>192</v>
      </c>
      <c r="J167" s="47" t="s">
        <v>119</v>
      </c>
    </row>
    <row r="168" spans="1:10" x14ac:dyDescent="0.25">
      <c r="A168" s="6"/>
      <c r="B168" s="6"/>
      <c r="C168" s="7">
        <v>32395</v>
      </c>
      <c r="D168" s="7"/>
      <c r="E168" s="8" t="s">
        <v>78</v>
      </c>
      <c r="F168" s="4">
        <v>0</v>
      </c>
      <c r="G168" s="4">
        <f t="shared" si="14"/>
        <v>0</v>
      </c>
      <c r="H168" s="45" t="s">
        <v>191</v>
      </c>
      <c r="I168" s="46" t="s">
        <v>192</v>
      </c>
      <c r="J168" s="47" t="s">
        <v>119</v>
      </c>
    </row>
    <row r="169" spans="1:10" x14ac:dyDescent="0.25">
      <c r="A169" s="6"/>
      <c r="B169" s="6"/>
      <c r="C169" s="7">
        <v>32396</v>
      </c>
      <c r="D169" s="7"/>
      <c r="E169" s="8" t="s">
        <v>79</v>
      </c>
      <c r="F169" s="4">
        <v>0</v>
      </c>
      <c r="G169" s="4">
        <f t="shared" si="14"/>
        <v>0</v>
      </c>
      <c r="H169" s="45" t="s">
        <v>191</v>
      </c>
      <c r="I169" s="46" t="s">
        <v>192</v>
      </c>
      <c r="J169" s="47" t="s">
        <v>119</v>
      </c>
    </row>
    <row r="170" spans="1:10" x14ac:dyDescent="0.25">
      <c r="A170" s="6"/>
      <c r="B170" s="6"/>
      <c r="C170" s="7">
        <v>32399</v>
      </c>
      <c r="D170" s="7"/>
      <c r="E170" s="8" t="s">
        <v>80</v>
      </c>
      <c r="F170" s="4">
        <v>2000</v>
      </c>
      <c r="G170" s="4">
        <f t="shared" si="14"/>
        <v>1600</v>
      </c>
      <c r="H170" s="45" t="s">
        <v>191</v>
      </c>
      <c r="I170" s="46" t="s">
        <v>192</v>
      </c>
      <c r="J170" s="47" t="s">
        <v>119</v>
      </c>
    </row>
    <row r="171" spans="1:10" x14ac:dyDescent="0.25">
      <c r="A171" s="34">
        <v>3241</v>
      </c>
      <c r="B171" s="34">
        <v>3241</v>
      </c>
      <c r="C171" s="34"/>
      <c r="D171" s="34">
        <v>398</v>
      </c>
      <c r="E171" s="35" t="s">
        <v>81</v>
      </c>
      <c r="F171" s="36">
        <f>SUM(F172:F173)</f>
        <v>16907</v>
      </c>
      <c r="G171" s="36">
        <f>SUM(G172:G173)</f>
        <v>1525.6</v>
      </c>
      <c r="H171" s="64"/>
      <c r="I171" s="65"/>
      <c r="J171" s="66"/>
    </row>
    <row r="172" spans="1:10" x14ac:dyDescent="0.25">
      <c r="A172" s="6"/>
      <c r="B172" s="6"/>
      <c r="C172" s="7">
        <v>32411</v>
      </c>
      <c r="D172" s="7"/>
      <c r="E172" s="8" t="s">
        <v>82</v>
      </c>
      <c r="F172" s="4">
        <v>1907</v>
      </c>
      <c r="G172" s="4">
        <f t="shared" ref="G172" si="15">SUM((F172-(F172*20%)))</f>
        <v>1525.6</v>
      </c>
      <c r="H172" s="45" t="s">
        <v>191</v>
      </c>
      <c r="I172" s="46" t="s">
        <v>192</v>
      </c>
      <c r="J172" s="47" t="s">
        <v>119</v>
      </c>
    </row>
    <row r="173" spans="1:10" x14ac:dyDescent="0.25">
      <c r="A173" s="6"/>
      <c r="B173" s="6"/>
      <c r="C173" s="7">
        <v>32412</v>
      </c>
      <c r="D173" s="7"/>
      <c r="E173" s="8" t="s">
        <v>83</v>
      </c>
      <c r="F173" s="4">
        <v>15000</v>
      </c>
      <c r="G173" s="4">
        <v>0</v>
      </c>
      <c r="H173" s="45" t="s">
        <v>191</v>
      </c>
      <c r="I173" s="46" t="s">
        <v>192</v>
      </c>
      <c r="J173" s="47" t="s">
        <v>119</v>
      </c>
    </row>
    <row r="174" spans="1:10" x14ac:dyDescent="0.25">
      <c r="A174" s="27">
        <v>3292</v>
      </c>
      <c r="B174" s="27">
        <v>3292</v>
      </c>
      <c r="C174" s="27"/>
      <c r="D174" s="27">
        <v>399</v>
      </c>
      <c r="E174" s="28" t="s">
        <v>84</v>
      </c>
      <c r="F174" s="29">
        <f>SUM(F175:F177)</f>
        <v>0</v>
      </c>
      <c r="G174" s="29">
        <f>SUM(G175:G177)</f>
        <v>0</v>
      </c>
      <c r="H174" s="61"/>
      <c r="I174" s="62"/>
      <c r="J174" s="63"/>
    </row>
    <row r="175" spans="1:10" x14ac:dyDescent="0.25">
      <c r="A175" s="2"/>
      <c r="B175" s="2"/>
      <c r="C175" s="2">
        <v>32921</v>
      </c>
      <c r="D175" s="5"/>
      <c r="E175" s="3" t="s">
        <v>85</v>
      </c>
      <c r="F175" s="4">
        <v>0</v>
      </c>
      <c r="G175" s="4">
        <v>0</v>
      </c>
      <c r="H175" s="45" t="s">
        <v>191</v>
      </c>
      <c r="I175" s="46" t="s">
        <v>192</v>
      </c>
      <c r="J175" s="47" t="s">
        <v>119</v>
      </c>
    </row>
    <row r="176" spans="1:10" x14ac:dyDescent="0.25">
      <c r="A176" s="2"/>
      <c r="B176" s="2"/>
      <c r="C176" s="2">
        <v>32922</v>
      </c>
      <c r="D176" s="2"/>
      <c r="E176" s="3" t="s">
        <v>86</v>
      </c>
      <c r="F176" s="4">
        <v>0</v>
      </c>
      <c r="G176" s="4">
        <v>0</v>
      </c>
      <c r="H176" s="45" t="s">
        <v>191</v>
      </c>
      <c r="I176" s="46" t="s">
        <v>192</v>
      </c>
      <c r="J176" s="47" t="s">
        <v>119</v>
      </c>
    </row>
    <row r="177" spans="1:10" x14ac:dyDescent="0.25">
      <c r="A177" s="31"/>
      <c r="B177" s="31"/>
      <c r="C177" s="31">
        <v>32923</v>
      </c>
      <c r="D177" s="31"/>
      <c r="E177" s="32" t="s">
        <v>87</v>
      </c>
      <c r="F177" s="33">
        <v>0</v>
      </c>
      <c r="G177" s="33">
        <v>0</v>
      </c>
      <c r="H177" s="45" t="s">
        <v>191</v>
      </c>
      <c r="I177" s="46" t="s">
        <v>192</v>
      </c>
      <c r="J177" s="67" t="s">
        <v>119</v>
      </c>
    </row>
    <row r="178" spans="1:10" x14ac:dyDescent="0.25">
      <c r="A178" s="27">
        <v>3293</v>
      </c>
      <c r="B178" s="27">
        <v>3293</v>
      </c>
      <c r="C178" s="27"/>
      <c r="D178" s="27">
        <v>400</v>
      </c>
      <c r="E178" s="28" t="s">
        <v>88</v>
      </c>
      <c r="F178" s="29">
        <f>SUM(F179)</f>
        <v>2100</v>
      </c>
      <c r="G178" s="29">
        <f>SUM(G179)</f>
        <v>1680</v>
      </c>
      <c r="H178" s="61"/>
      <c r="I178" s="62"/>
      <c r="J178" s="63"/>
    </row>
    <row r="179" spans="1:10" x14ac:dyDescent="0.25">
      <c r="A179" s="5"/>
      <c r="B179" s="5"/>
      <c r="C179" s="2">
        <v>32931</v>
      </c>
      <c r="D179" s="5"/>
      <c r="E179" s="3" t="s">
        <v>88</v>
      </c>
      <c r="F179" s="4">
        <v>2100</v>
      </c>
      <c r="G179" s="4">
        <f>SUM((F179-(F179*20%)))</f>
        <v>1680</v>
      </c>
      <c r="H179" s="45" t="s">
        <v>191</v>
      </c>
      <c r="I179" s="46" t="s">
        <v>192</v>
      </c>
      <c r="J179" s="47" t="s">
        <v>119</v>
      </c>
    </row>
    <row r="180" spans="1:10" x14ac:dyDescent="0.25">
      <c r="A180" s="27">
        <v>3294</v>
      </c>
      <c r="B180" s="27">
        <v>3294</v>
      </c>
      <c r="C180" s="27"/>
      <c r="D180" s="27">
        <v>401</v>
      </c>
      <c r="E180" s="28" t="s">
        <v>89</v>
      </c>
      <c r="F180" s="29">
        <f>SUM(F181)</f>
        <v>1400</v>
      </c>
      <c r="G180" s="29">
        <f>SUM(G181)</f>
        <v>1120</v>
      </c>
      <c r="H180" s="61"/>
      <c r="I180" s="68"/>
      <c r="J180" s="69"/>
    </row>
    <row r="181" spans="1:10" x14ac:dyDescent="0.25">
      <c r="A181" s="2"/>
      <c r="B181" s="2"/>
      <c r="C181" s="2">
        <v>32941</v>
      </c>
      <c r="D181" s="2"/>
      <c r="E181" s="3" t="s">
        <v>90</v>
      </c>
      <c r="F181" s="4">
        <v>1400</v>
      </c>
      <c r="G181" s="4">
        <f>SUM((F181-(F181*20%)))</f>
        <v>1120</v>
      </c>
      <c r="H181" s="45" t="s">
        <v>191</v>
      </c>
      <c r="I181" s="46" t="s">
        <v>192</v>
      </c>
      <c r="J181" s="47" t="s">
        <v>119</v>
      </c>
    </row>
    <row r="182" spans="1:10" x14ac:dyDescent="0.25">
      <c r="A182" s="27">
        <v>3295</v>
      </c>
      <c r="B182" s="27">
        <v>3295</v>
      </c>
      <c r="C182" s="27"/>
      <c r="D182" s="27">
        <v>402</v>
      </c>
      <c r="E182" s="28" t="s">
        <v>91</v>
      </c>
      <c r="F182" s="29">
        <f>SUM(F183:F186)</f>
        <v>1000</v>
      </c>
      <c r="G182" s="29">
        <f>SUM(G183:G186)</f>
        <v>800</v>
      </c>
      <c r="H182" s="61"/>
      <c r="I182" s="62"/>
      <c r="J182" s="63"/>
    </row>
    <row r="183" spans="1:10" x14ac:dyDescent="0.25">
      <c r="A183" s="2"/>
      <c r="B183" s="2"/>
      <c r="C183" s="2">
        <v>32951</v>
      </c>
      <c r="D183" s="2"/>
      <c r="E183" s="3" t="s">
        <v>92</v>
      </c>
      <c r="F183" s="4">
        <v>0</v>
      </c>
      <c r="G183" s="4">
        <f t="shared" ref="G183:G186" si="16">SUM((F183-(F183*20%)))</f>
        <v>0</v>
      </c>
      <c r="H183" s="45" t="s">
        <v>191</v>
      </c>
      <c r="I183" s="46" t="s">
        <v>192</v>
      </c>
      <c r="J183" s="47" t="s">
        <v>119</v>
      </c>
    </row>
    <row r="184" spans="1:10" x14ac:dyDescent="0.25">
      <c r="A184" s="2"/>
      <c r="B184" s="2"/>
      <c r="C184" s="2">
        <v>32952</v>
      </c>
      <c r="D184" s="2"/>
      <c r="E184" s="3" t="s">
        <v>93</v>
      </c>
      <c r="F184" s="4">
        <v>0</v>
      </c>
      <c r="G184" s="4">
        <f t="shared" si="16"/>
        <v>0</v>
      </c>
      <c r="H184" s="45" t="s">
        <v>191</v>
      </c>
      <c r="I184" s="46" t="s">
        <v>192</v>
      </c>
      <c r="J184" s="47" t="s">
        <v>119</v>
      </c>
    </row>
    <row r="185" spans="1:10" x14ac:dyDescent="0.25">
      <c r="A185" s="2"/>
      <c r="B185" s="2"/>
      <c r="C185" s="2">
        <v>32953</v>
      </c>
      <c r="D185" s="2"/>
      <c r="E185" s="3" t="s">
        <v>94</v>
      </c>
      <c r="F185" s="4">
        <v>0</v>
      </c>
      <c r="G185" s="4">
        <f t="shared" si="16"/>
        <v>0</v>
      </c>
      <c r="H185" s="45" t="s">
        <v>191</v>
      </c>
      <c r="I185" s="46" t="s">
        <v>192</v>
      </c>
      <c r="J185" s="47" t="s">
        <v>119</v>
      </c>
    </row>
    <row r="186" spans="1:10" x14ac:dyDescent="0.25">
      <c r="A186" s="2"/>
      <c r="B186" s="2"/>
      <c r="C186" s="2">
        <v>32954</v>
      </c>
      <c r="D186" s="2"/>
      <c r="E186" s="3" t="s">
        <v>95</v>
      </c>
      <c r="F186" s="4">
        <v>1000</v>
      </c>
      <c r="G186" s="4">
        <f t="shared" si="16"/>
        <v>800</v>
      </c>
      <c r="H186" s="45" t="s">
        <v>191</v>
      </c>
      <c r="I186" s="46" t="s">
        <v>192</v>
      </c>
      <c r="J186" s="47" t="s">
        <v>119</v>
      </c>
    </row>
    <row r="187" spans="1:10" x14ac:dyDescent="0.25">
      <c r="A187" s="27">
        <v>3299</v>
      </c>
      <c r="B187" s="27">
        <v>3299</v>
      </c>
      <c r="C187" s="27"/>
      <c r="D187" s="27">
        <v>403</v>
      </c>
      <c r="E187" s="28" t="s">
        <v>96</v>
      </c>
      <c r="F187" s="37">
        <f>SUM(F188:F189)</f>
        <v>1250</v>
      </c>
      <c r="G187" s="37">
        <f>SUM(G188:G189)</f>
        <v>1000</v>
      </c>
      <c r="H187" s="70"/>
      <c r="I187" s="62"/>
      <c r="J187" s="63"/>
    </row>
    <row r="188" spans="1:10" x14ac:dyDescent="0.25">
      <c r="A188" s="5"/>
      <c r="B188" s="5"/>
      <c r="C188" s="2">
        <v>32991</v>
      </c>
      <c r="D188" s="2"/>
      <c r="E188" s="3" t="s">
        <v>97</v>
      </c>
      <c r="F188" s="4">
        <v>250</v>
      </c>
      <c r="G188" s="4">
        <f t="shared" ref="G188:G189" si="17">SUM((F188-(F188*20%)))</f>
        <v>200</v>
      </c>
      <c r="H188" s="45" t="s">
        <v>191</v>
      </c>
      <c r="I188" s="46" t="s">
        <v>192</v>
      </c>
      <c r="J188" s="47" t="s">
        <v>119</v>
      </c>
    </row>
    <row r="189" spans="1:10" x14ac:dyDescent="0.25">
      <c r="A189" s="2"/>
      <c r="B189" s="2"/>
      <c r="C189" s="2">
        <v>32999</v>
      </c>
      <c r="D189" s="2"/>
      <c r="E189" s="3" t="s">
        <v>98</v>
      </c>
      <c r="F189" s="4">
        <v>1000</v>
      </c>
      <c r="G189" s="4">
        <f t="shared" si="17"/>
        <v>800</v>
      </c>
      <c r="H189" s="45" t="s">
        <v>191</v>
      </c>
      <c r="I189" s="46" t="s">
        <v>192</v>
      </c>
      <c r="J189" s="47" t="s">
        <v>119</v>
      </c>
    </row>
    <row r="190" spans="1:10" x14ac:dyDescent="0.25">
      <c r="A190" s="27">
        <v>3431</v>
      </c>
      <c r="B190" s="27">
        <v>3431</v>
      </c>
      <c r="C190" s="27"/>
      <c r="D190" s="27">
        <v>404</v>
      </c>
      <c r="E190" s="28" t="s">
        <v>99</v>
      </c>
      <c r="F190" s="29">
        <f>SUM(F191:F192)</f>
        <v>1800</v>
      </c>
      <c r="G190" s="29">
        <f>SUM(G191:G192)</f>
        <v>1440</v>
      </c>
      <c r="H190" s="61"/>
      <c r="I190" s="62"/>
      <c r="J190" s="63"/>
    </row>
    <row r="191" spans="1:10" x14ac:dyDescent="0.25">
      <c r="A191" s="5"/>
      <c r="B191" s="5"/>
      <c r="C191" s="2">
        <v>34311</v>
      </c>
      <c r="D191" s="5"/>
      <c r="E191" s="3" t="s">
        <v>100</v>
      </c>
      <c r="F191" s="4">
        <v>500</v>
      </c>
      <c r="G191" s="4">
        <f t="shared" ref="G191:G192" si="18">SUM((F191-(F191*20%)))</f>
        <v>400</v>
      </c>
      <c r="H191" s="45" t="s">
        <v>191</v>
      </c>
      <c r="I191" s="46" t="s">
        <v>192</v>
      </c>
      <c r="J191" s="47" t="s">
        <v>119</v>
      </c>
    </row>
    <row r="192" spans="1:10" x14ac:dyDescent="0.25">
      <c r="A192" s="2"/>
      <c r="B192" s="2"/>
      <c r="C192" s="2">
        <v>34312</v>
      </c>
      <c r="D192" s="2"/>
      <c r="E192" s="3" t="s">
        <v>101</v>
      </c>
      <c r="F192" s="4">
        <v>1300</v>
      </c>
      <c r="G192" s="4">
        <f t="shared" si="18"/>
        <v>1040</v>
      </c>
      <c r="H192" s="45" t="s">
        <v>191</v>
      </c>
      <c r="I192" s="46" t="s">
        <v>192</v>
      </c>
      <c r="J192" s="47" t="s">
        <v>119</v>
      </c>
    </row>
    <row r="193" spans="1:10" x14ac:dyDescent="0.25">
      <c r="A193" s="27">
        <v>3433</v>
      </c>
      <c r="B193" s="27">
        <v>3433</v>
      </c>
      <c r="C193" s="27"/>
      <c r="D193" s="27">
        <v>405</v>
      </c>
      <c r="E193" s="28" t="s">
        <v>102</v>
      </c>
      <c r="F193" s="29">
        <f>SUM(F194:F197)</f>
        <v>350</v>
      </c>
      <c r="G193" s="29">
        <f>SUM(G194:G197)</f>
        <v>280</v>
      </c>
      <c r="H193" s="61"/>
      <c r="I193" s="62"/>
      <c r="J193" s="63"/>
    </row>
    <row r="194" spans="1:10" x14ac:dyDescent="0.25">
      <c r="A194" s="2"/>
      <c r="B194" s="2"/>
      <c r="C194" s="2">
        <v>34331</v>
      </c>
      <c r="D194" s="2"/>
      <c r="E194" s="3" t="s">
        <v>103</v>
      </c>
      <c r="F194" s="4">
        <v>0</v>
      </c>
      <c r="G194" s="4">
        <f t="shared" ref="G194:G197" si="19">SUM((F194-(F194*20%)))</f>
        <v>0</v>
      </c>
      <c r="H194" s="45" t="s">
        <v>191</v>
      </c>
      <c r="I194" s="46" t="s">
        <v>192</v>
      </c>
      <c r="J194" s="47" t="s">
        <v>119</v>
      </c>
    </row>
    <row r="195" spans="1:10" x14ac:dyDescent="0.25">
      <c r="A195" s="2"/>
      <c r="B195" s="2"/>
      <c r="C195" s="2">
        <v>34332</v>
      </c>
      <c r="D195" s="2"/>
      <c r="E195" s="3" t="s">
        <v>104</v>
      </c>
      <c r="F195" s="4">
        <v>0</v>
      </c>
      <c r="G195" s="4">
        <f t="shared" si="19"/>
        <v>0</v>
      </c>
      <c r="H195" s="45" t="s">
        <v>191</v>
      </c>
      <c r="I195" s="46" t="s">
        <v>192</v>
      </c>
      <c r="J195" s="47" t="s">
        <v>119</v>
      </c>
    </row>
    <row r="196" spans="1:10" x14ac:dyDescent="0.25">
      <c r="A196" s="2"/>
      <c r="B196" s="2"/>
      <c r="C196" s="2">
        <v>34333</v>
      </c>
      <c r="D196" s="2"/>
      <c r="E196" s="3" t="s">
        <v>105</v>
      </c>
      <c r="F196" s="4">
        <v>0</v>
      </c>
      <c r="G196" s="4">
        <f t="shared" si="19"/>
        <v>0</v>
      </c>
      <c r="H196" s="45" t="s">
        <v>191</v>
      </c>
      <c r="I196" s="46" t="s">
        <v>192</v>
      </c>
      <c r="J196" s="47" t="s">
        <v>119</v>
      </c>
    </row>
    <row r="197" spans="1:10" x14ac:dyDescent="0.25">
      <c r="A197" s="2"/>
      <c r="B197" s="2"/>
      <c r="C197" s="2">
        <v>34339</v>
      </c>
      <c r="D197" s="2"/>
      <c r="E197" s="3" t="s">
        <v>106</v>
      </c>
      <c r="F197" s="4">
        <v>350</v>
      </c>
      <c r="G197" s="4">
        <f t="shared" si="19"/>
        <v>280</v>
      </c>
      <c r="H197" s="45" t="s">
        <v>191</v>
      </c>
      <c r="I197" s="46" t="s">
        <v>192</v>
      </c>
      <c r="J197" s="47" t="s">
        <v>119</v>
      </c>
    </row>
    <row r="198" spans="1:10" x14ac:dyDescent="0.25">
      <c r="A198" s="27">
        <v>3434</v>
      </c>
      <c r="B198" s="27">
        <v>3434</v>
      </c>
      <c r="C198" s="27"/>
      <c r="D198" s="27">
        <v>406</v>
      </c>
      <c r="E198" s="28" t="s">
        <v>107</v>
      </c>
      <c r="F198" s="29">
        <f>SUM(F199)</f>
        <v>350</v>
      </c>
      <c r="G198" s="29">
        <f>SUM(G199)</f>
        <v>280</v>
      </c>
      <c r="H198" s="61"/>
      <c r="I198" s="62"/>
      <c r="J198" s="63"/>
    </row>
    <row r="199" spans="1:10" x14ac:dyDescent="0.25">
      <c r="A199" s="5"/>
      <c r="B199" s="5"/>
      <c r="C199" s="2">
        <v>34349</v>
      </c>
      <c r="D199" s="5"/>
      <c r="E199" s="3" t="s">
        <v>107</v>
      </c>
      <c r="F199" s="4">
        <v>350</v>
      </c>
      <c r="G199" s="4">
        <f>SUM((F199-(F199*20%)))</f>
        <v>280</v>
      </c>
      <c r="H199" s="45" t="s">
        <v>191</v>
      </c>
      <c r="I199" s="46" t="s">
        <v>192</v>
      </c>
      <c r="J199" s="47" t="s">
        <v>119</v>
      </c>
    </row>
    <row r="200" spans="1:10" x14ac:dyDescent="0.25">
      <c r="A200" s="27">
        <v>3231</v>
      </c>
      <c r="B200" s="27">
        <v>3231</v>
      </c>
      <c r="C200" s="27"/>
      <c r="D200" s="27">
        <v>410</v>
      </c>
      <c r="E200" s="28" t="s">
        <v>108</v>
      </c>
      <c r="F200" s="29">
        <f>SUM(F201)</f>
        <v>32751</v>
      </c>
      <c r="G200" s="29">
        <f>SUM(G201)</f>
        <v>26200.799999999999</v>
      </c>
      <c r="H200" s="61"/>
      <c r="I200" s="62"/>
      <c r="J200" s="63"/>
    </row>
    <row r="201" spans="1:10" x14ac:dyDescent="0.25">
      <c r="A201" s="9"/>
      <c r="B201" s="9"/>
      <c r="C201" s="10">
        <v>32319</v>
      </c>
      <c r="D201" s="9"/>
      <c r="E201" s="11" t="s">
        <v>109</v>
      </c>
      <c r="F201" s="12">
        <v>32751</v>
      </c>
      <c r="G201" s="4">
        <f>SUM((F201-(F201*20%)))</f>
        <v>26200.799999999999</v>
      </c>
      <c r="H201" s="45" t="s">
        <v>191</v>
      </c>
      <c r="I201" s="46" t="s">
        <v>192</v>
      </c>
      <c r="J201" s="47" t="s">
        <v>119</v>
      </c>
    </row>
    <row r="202" spans="1:10" x14ac:dyDescent="0.25">
      <c r="A202" s="27"/>
      <c r="B202" s="27"/>
      <c r="C202" s="27"/>
      <c r="D202" s="27"/>
      <c r="E202" s="28" t="s">
        <v>175</v>
      </c>
      <c r="F202" s="29">
        <f>SUM(F203:F216)</f>
        <v>29152</v>
      </c>
      <c r="G202" s="29">
        <f>SUM(G210)</f>
        <v>800</v>
      </c>
      <c r="H202" s="61"/>
      <c r="I202" s="62"/>
      <c r="J202" s="63"/>
    </row>
    <row r="203" spans="1:10" s="74" customFormat="1" x14ac:dyDescent="0.25">
      <c r="A203" s="13"/>
      <c r="B203" s="13"/>
      <c r="C203" s="31">
        <v>4221</v>
      </c>
      <c r="D203" s="31"/>
      <c r="E203" s="32" t="s">
        <v>176</v>
      </c>
      <c r="F203" s="33">
        <v>8000</v>
      </c>
      <c r="G203" s="4">
        <f t="shared" ref="G203:G216" si="20">SUM((F203-(F203*20%)))</f>
        <v>6400</v>
      </c>
      <c r="H203" s="45" t="s">
        <v>191</v>
      </c>
      <c r="I203" s="46" t="s">
        <v>192</v>
      </c>
      <c r="J203" s="73" t="s">
        <v>119</v>
      </c>
    </row>
    <row r="204" spans="1:10" s="74" customFormat="1" x14ac:dyDescent="0.25">
      <c r="A204" s="13"/>
      <c r="B204" s="13"/>
      <c r="C204" s="31"/>
      <c r="D204" s="31"/>
      <c r="E204" s="32" t="s">
        <v>181</v>
      </c>
      <c r="F204" s="33">
        <v>2000</v>
      </c>
      <c r="G204" s="4">
        <f t="shared" si="20"/>
        <v>1600</v>
      </c>
      <c r="H204" s="45" t="s">
        <v>191</v>
      </c>
      <c r="I204" s="46" t="s">
        <v>192</v>
      </c>
      <c r="J204" s="73" t="s">
        <v>119</v>
      </c>
    </row>
    <row r="205" spans="1:10" s="74" customFormat="1" x14ac:dyDescent="0.25">
      <c r="A205" s="13"/>
      <c r="B205" s="13"/>
      <c r="C205" s="31"/>
      <c r="D205" s="31"/>
      <c r="E205" s="32" t="s">
        <v>177</v>
      </c>
      <c r="F205" s="33">
        <v>1000</v>
      </c>
      <c r="G205" s="4">
        <f t="shared" si="20"/>
        <v>800</v>
      </c>
      <c r="H205" s="45" t="s">
        <v>191</v>
      </c>
      <c r="I205" s="46" t="s">
        <v>192</v>
      </c>
      <c r="J205" s="73" t="s">
        <v>119</v>
      </c>
    </row>
    <row r="206" spans="1:10" s="74" customFormat="1" x14ac:dyDescent="0.25">
      <c r="A206" s="13"/>
      <c r="B206" s="13"/>
      <c r="C206" s="31">
        <v>4222</v>
      </c>
      <c r="D206" s="31"/>
      <c r="E206" s="11" t="s">
        <v>178</v>
      </c>
      <c r="F206" s="33">
        <v>6000</v>
      </c>
      <c r="G206" s="4">
        <f t="shared" si="20"/>
        <v>4800</v>
      </c>
      <c r="H206" s="45" t="s">
        <v>191</v>
      </c>
      <c r="I206" s="46" t="s">
        <v>192</v>
      </c>
      <c r="J206" s="73" t="s">
        <v>119</v>
      </c>
    </row>
    <row r="207" spans="1:10" s="74" customFormat="1" x14ac:dyDescent="0.25">
      <c r="A207" s="13"/>
      <c r="B207" s="13"/>
      <c r="C207" s="31"/>
      <c r="D207" s="31"/>
      <c r="E207" s="11" t="s">
        <v>179</v>
      </c>
      <c r="F207" s="33">
        <v>2000</v>
      </c>
      <c r="G207" s="4">
        <f t="shared" si="20"/>
        <v>1600</v>
      </c>
      <c r="H207" s="45" t="s">
        <v>191</v>
      </c>
      <c r="I207" s="46" t="s">
        <v>192</v>
      </c>
      <c r="J207" s="73" t="s">
        <v>119</v>
      </c>
    </row>
    <row r="208" spans="1:10" s="74" customFormat="1" x14ac:dyDescent="0.25">
      <c r="A208" s="13"/>
      <c r="B208" s="13"/>
      <c r="C208" s="31"/>
      <c r="D208" s="31"/>
      <c r="E208" s="11" t="s">
        <v>180</v>
      </c>
      <c r="F208" s="33">
        <v>0</v>
      </c>
      <c r="G208" s="4">
        <f t="shared" si="20"/>
        <v>0</v>
      </c>
      <c r="H208" s="45" t="s">
        <v>191</v>
      </c>
      <c r="I208" s="46" t="s">
        <v>192</v>
      </c>
      <c r="J208" s="73" t="s">
        <v>119</v>
      </c>
    </row>
    <row r="209" spans="1:10" s="74" customFormat="1" x14ac:dyDescent="0.25">
      <c r="A209" s="13"/>
      <c r="B209" s="13"/>
      <c r="C209" s="31">
        <v>4223</v>
      </c>
      <c r="D209" s="31"/>
      <c r="E209" s="32" t="s">
        <v>182</v>
      </c>
      <c r="F209" s="33">
        <v>1000</v>
      </c>
      <c r="G209" s="4">
        <f t="shared" si="20"/>
        <v>800</v>
      </c>
      <c r="H209" s="45" t="s">
        <v>191</v>
      </c>
      <c r="I209" s="46" t="s">
        <v>192</v>
      </c>
      <c r="J209" s="73" t="s">
        <v>119</v>
      </c>
    </row>
    <row r="210" spans="1:10" x14ac:dyDescent="0.25">
      <c r="A210" s="9"/>
      <c r="B210" s="9"/>
      <c r="C210" s="10"/>
      <c r="D210" s="10"/>
      <c r="E210" s="11" t="s">
        <v>183</v>
      </c>
      <c r="F210" s="12">
        <v>1000</v>
      </c>
      <c r="G210" s="4">
        <f t="shared" si="20"/>
        <v>800</v>
      </c>
      <c r="H210" s="45" t="s">
        <v>191</v>
      </c>
      <c r="I210" s="46" t="s">
        <v>192</v>
      </c>
      <c r="J210" s="73" t="s">
        <v>119</v>
      </c>
    </row>
    <row r="211" spans="1:10" x14ac:dyDescent="0.25">
      <c r="A211" s="9"/>
      <c r="B211" s="9"/>
      <c r="C211" s="10"/>
      <c r="D211" s="10"/>
      <c r="E211" s="11" t="s">
        <v>180</v>
      </c>
      <c r="F211" s="12">
        <v>1360</v>
      </c>
      <c r="G211" s="4">
        <f t="shared" si="20"/>
        <v>1088</v>
      </c>
      <c r="H211" s="45" t="s">
        <v>191</v>
      </c>
      <c r="I211" s="46" t="s">
        <v>192</v>
      </c>
      <c r="J211" s="73" t="s">
        <v>119</v>
      </c>
    </row>
    <row r="212" spans="1:10" x14ac:dyDescent="0.25">
      <c r="A212" s="9"/>
      <c r="B212" s="9"/>
      <c r="C212" s="10">
        <v>4226</v>
      </c>
      <c r="D212" s="10"/>
      <c r="E212" s="11" t="s">
        <v>184</v>
      </c>
      <c r="F212" s="12">
        <v>1000</v>
      </c>
      <c r="G212" s="4">
        <f t="shared" si="20"/>
        <v>800</v>
      </c>
      <c r="H212" s="45" t="s">
        <v>191</v>
      </c>
      <c r="I212" s="46" t="s">
        <v>192</v>
      </c>
      <c r="J212" s="73" t="s">
        <v>119</v>
      </c>
    </row>
    <row r="213" spans="1:10" x14ac:dyDescent="0.25">
      <c r="A213" s="9"/>
      <c r="B213" s="9"/>
      <c r="C213" s="31"/>
      <c r="D213" s="31"/>
      <c r="E213" s="32" t="s">
        <v>185</v>
      </c>
      <c r="F213" s="33">
        <f>SUM(F214)</f>
        <v>0</v>
      </c>
      <c r="G213" s="4">
        <f t="shared" si="20"/>
        <v>0</v>
      </c>
      <c r="H213" s="45" t="s">
        <v>191</v>
      </c>
      <c r="I213" s="46" t="s">
        <v>192</v>
      </c>
      <c r="J213" s="73" t="s">
        <v>119</v>
      </c>
    </row>
    <row r="214" spans="1:10" ht="16.5" customHeight="1" x14ac:dyDescent="0.25">
      <c r="A214" s="9"/>
      <c r="B214" s="9"/>
      <c r="C214" s="10">
        <v>4227</v>
      </c>
      <c r="D214" s="10"/>
      <c r="E214" s="11" t="s">
        <v>187</v>
      </c>
      <c r="F214" s="12">
        <v>0</v>
      </c>
      <c r="G214" s="4">
        <f t="shared" si="20"/>
        <v>0</v>
      </c>
      <c r="H214" s="45" t="s">
        <v>191</v>
      </c>
      <c r="I214" s="46" t="s">
        <v>192</v>
      </c>
      <c r="J214" s="73" t="s">
        <v>119</v>
      </c>
    </row>
    <row r="215" spans="1:10" x14ac:dyDescent="0.25">
      <c r="A215" s="9"/>
      <c r="B215" s="9"/>
      <c r="C215" s="10"/>
      <c r="D215" s="10"/>
      <c r="E215" s="11" t="s">
        <v>188</v>
      </c>
      <c r="F215" s="12">
        <v>0</v>
      </c>
      <c r="G215" s="4">
        <f t="shared" si="20"/>
        <v>0</v>
      </c>
      <c r="H215" s="45" t="s">
        <v>191</v>
      </c>
      <c r="I215" s="46" t="s">
        <v>192</v>
      </c>
      <c r="J215" s="73" t="s">
        <v>119</v>
      </c>
    </row>
    <row r="216" spans="1:10" x14ac:dyDescent="0.25">
      <c r="A216" s="9"/>
      <c r="B216" s="9"/>
      <c r="C216" s="10">
        <v>4241</v>
      </c>
      <c r="D216" s="10"/>
      <c r="E216" s="11" t="s">
        <v>186</v>
      </c>
      <c r="F216" s="12">
        <v>5792</v>
      </c>
      <c r="G216" s="4">
        <f t="shared" si="20"/>
        <v>4633.6000000000004</v>
      </c>
      <c r="H216" s="45" t="s">
        <v>191</v>
      </c>
      <c r="I216" s="46" t="s">
        <v>192</v>
      </c>
      <c r="J216" s="73" t="s">
        <v>119</v>
      </c>
    </row>
    <row r="217" spans="1:10" x14ac:dyDescent="0.25">
      <c r="A217" s="9"/>
      <c r="B217" s="9"/>
      <c r="C217" s="10"/>
      <c r="D217" s="10"/>
      <c r="E217" s="11"/>
      <c r="F217" s="12"/>
      <c r="G217" s="4"/>
      <c r="H217" s="45"/>
      <c r="I217" s="87"/>
      <c r="J217" s="73"/>
    </row>
    <row r="218" spans="1:10" x14ac:dyDescent="0.25">
      <c r="A218" s="27">
        <v>3111</v>
      </c>
      <c r="B218" s="27"/>
      <c r="C218" s="27"/>
      <c r="D218" s="27"/>
      <c r="E218" s="28" t="s">
        <v>219</v>
      </c>
      <c r="F218" s="29">
        <f>SUM(F219+F222+F225+F229)</f>
        <v>3500000</v>
      </c>
      <c r="G218" s="29">
        <f>SUM(G223)</f>
        <v>0</v>
      </c>
      <c r="H218" s="61"/>
      <c r="I218" s="62"/>
      <c r="J218" s="63"/>
    </row>
    <row r="219" spans="1:10" x14ac:dyDescent="0.25">
      <c r="A219" s="9"/>
      <c r="B219" s="9"/>
      <c r="C219" s="88">
        <v>3111</v>
      </c>
      <c r="D219" s="89"/>
      <c r="E219" s="90" t="s">
        <v>220</v>
      </c>
      <c r="F219" s="92">
        <f t="shared" ref="F219:F222" si="21">SUM(F220)</f>
        <v>2806200</v>
      </c>
      <c r="G219" s="4">
        <v>0</v>
      </c>
      <c r="H219" s="45" t="s">
        <v>191</v>
      </c>
      <c r="I219" s="46" t="s">
        <v>192</v>
      </c>
      <c r="J219" s="73" t="s">
        <v>229</v>
      </c>
    </row>
    <row r="220" spans="1:10" x14ac:dyDescent="0.25">
      <c r="A220" s="9"/>
      <c r="B220" s="9"/>
      <c r="C220" s="88">
        <v>31111</v>
      </c>
      <c r="D220" s="91"/>
      <c r="E220" s="90" t="s">
        <v>221</v>
      </c>
      <c r="F220" s="92">
        <v>2806200</v>
      </c>
      <c r="G220" s="4">
        <v>0</v>
      </c>
      <c r="H220" s="45" t="s">
        <v>191</v>
      </c>
      <c r="I220" s="46" t="s">
        <v>192</v>
      </c>
      <c r="J220" s="73" t="s">
        <v>229</v>
      </c>
    </row>
    <row r="221" spans="1:10" x14ac:dyDescent="0.25">
      <c r="A221" s="9">
        <v>3132</v>
      </c>
      <c r="B221" s="9"/>
      <c r="C221" s="88"/>
      <c r="D221" s="91"/>
      <c r="E221" s="90" t="s">
        <v>222</v>
      </c>
      <c r="F221" s="92">
        <f t="shared" ref="F221" si="22">SUM(F222+F225)</f>
        <v>411800</v>
      </c>
      <c r="G221" s="4">
        <v>0</v>
      </c>
      <c r="H221" s="45" t="s">
        <v>191</v>
      </c>
      <c r="I221" s="46" t="s">
        <v>192</v>
      </c>
      <c r="J221" s="73" t="s">
        <v>229</v>
      </c>
    </row>
    <row r="222" spans="1:10" x14ac:dyDescent="0.25">
      <c r="A222" s="9"/>
      <c r="B222" s="9"/>
      <c r="C222" s="88">
        <v>3132</v>
      </c>
      <c r="D222" s="89">
        <v>520</v>
      </c>
      <c r="E222" s="90" t="s">
        <v>223</v>
      </c>
      <c r="F222" s="92">
        <f t="shared" si="21"/>
        <v>365000</v>
      </c>
      <c r="G222" s="4">
        <v>0</v>
      </c>
      <c r="H222" s="45" t="s">
        <v>191</v>
      </c>
      <c r="I222" s="46" t="s">
        <v>192</v>
      </c>
      <c r="J222" s="73" t="s">
        <v>229</v>
      </c>
    </row>
    <row r="223" spans="1:10" x14ac:dyDescent="0.25">
      <c r="A223" s="9"/>
      <c r="B223" s="9"/>
      <c r="C223" s="88">
        <v>31321</v>
      </c>
      <c r="D223" s="89"/>
      <c r="E223" s="90" t="s">
        <v>223</v>
      </c>
      <c r="F223" s="92">
        <v>365000</v>
      </c>
      <c r="G223" s="4">
        <v>0</v>
      </c>
      <c r="H223" s="45" t="s">
        <v>191</v>
      </c>
      <c r="I223" s="46" t="s">
        <v>192</v>
      </c>
      <c r="J223" s="73" t="s">
        <v>229</v>
      </c>
    </row>
    <row r="224" spans="1:10" x14ac:dyDescent="0.25">
      <c r="A224" s="9">
        <v>3133</v>
      </c>
      <c r="B224" s="9"/>
      <c r="C224" s="88"/>
      <c r="D224" s="89"/>
      <c r="E224" s="90" t="s">
        <v>224</v>
      </c>
      <c r="F224" s="92"/>
      <c r="G224" s="4">
        <v>0</v>
      </c>
      <c r="H224" s="45" t="s">
        <v>191</v>
      </c>
      <c r="I224" s="46" t="s">
        <v>192</v>
      </c>
      <c r="J224" s="73" t="s">
        <v>229</v>
      </c>
    </row>
    <row r="225" spans="1:10" x14ac:dyDescent="0.25">
      <c r="A225" s="9"/>
      <c r="B225" s="9"/>
      <c r="C225" s="88">
        <v>3133</v>
      </c>
      <c r="D225" s="89">
        <v>521</v>
      </c>
      <c r="E225" s="90" t="s">
        <v>224</v>
      </c>
      <c r="F225" s="92">
        <f t="shared" ref="F225" si="23">SUM(F226:F227)</f>
        <v>46800</v>
      </c>
      <c r="G225" s="4">
        <v>0</v>
      </c>
      <c r="H225" s="45" t="s">
        <v>191</v>
      </c>
      <c r="I225" s="46" t="s">
        <v>192</v>
      </c>
      <c r="J225" s="73" t="s">
        <v>229</v>
      </c>
    </row>
    <row r="226" spans="1:10" x14ac:dyDescent="0.25">
      <c r="A226" s="9"/>
      <c r="B226" s="9"/>
      <c r="C226" s="88">
        <v>31332</v>
      </c>
      <c r="D226" s="89"/>
      <c r="E226" s="90" t="s">
        <v>225</v>
      </c>
      <c r="F226" s="92">
        <v>44000</v>
      </c>
      <c r="G226" s="4">
        <v>0</v>
      </c>
      <c r="H226" s="45" t="s">
        <v>191</v>
      </c>
      <c r="I226" s="46" t="s">
        <v>192</v>
      </c>
      <c r="J226" s="73" t="s">
        <v>229</v>
      </c>
    </row>
    <row r="227" spans="1:10" ht="25.5" x14ac:dyDescent="0.25">
      <c r="A227" s="9"/>
      <c r="B227" s="9"/>
      <c r="C227" s="88">
        <v>31333</v>
      </c>
      <c r="D227" s="89"/>
      <c r="E227" s="90" t="s">
        <v>226</v>
      </c>
      <c r="F227" s="92">
        <v>2800</v>
      </c>
      <c r="G227" s="4">
        <v>0</v>
      </c>
      <c r="H227" s="45" t="s">
        <v>191</v>
      </c>
      <c r="I227" s="46" t="s">
        <v>192</v>
      </c>
      <c r="J227" s="73" t="s">
        <v>229</v>
      </c>
    </row>
    <row r="228" spans="1:10" x14ac:dyDescent="0.25">
      <c r="A228" s="9">
        <v>3212</v>
      </c>
      <c r="B228" s="9"/>
      <c r="C228" s="88"/>
      <c r="D228" s="91"/>
      <c r="E228" s="90" t="s">
        <v>227</v>
      </c>
      <c r="F228" s="92">
        <f t="shared" ref="F228:F229" si="24">SUM(F229)</f>
        <v>282000</v>
      </c>
      <c r="G228" s="4">
        <v>0</v>
      </c>
      <c r="H228" s="45" t="s">
        <v>191</v>
      </c>
      <c r="I228" s="46" t="s">
        <v>192</v>
      </c>
      <c r="J228" s="73" t="s">
        <v>229</v>
      </c>
    </row>
    <row r="229" spans="1:10" x14ac:dyDescent="0.25">
      <c r="A229" s="9"/>
      <c r="B229" s="9"/>
      <c r="C229" s="88">
        <v>3212</v>
      </c>
      <c r="D229" s="89">
        <v>523</v>
      </c>
      <c r="E229" s="90" t="s">
        <v>227</v>
      </c>
      <c r="F229" s="92">
        <f t="shared" si="24"/>
        <v>282000</v>
      </c>
      <c r="G229" s="4">
        <v>0</v>
      </c>
      <c r="H229" s="45" t="s">
        <v>191</v>
      </c>
      <c r="I229" s="46" t="s">
        <v>192</v>
      </c>
      <c r="J229" s="73" t="s">
        <v>229</v>
      </c>
    </row>
    <row r="230" spans="1:10" x14ac:dyDescent="0.25">
      <c r="A230" s="9"/>
      <c r="B230" s="9"/>
      <c r="C230" s="88">
        <v>32121</v>
      </c>
      <c r="D230" s="89"/>
      <c r="E230" s="90" t="s">
        <v>228</v>
      </c>
      <c r="F230" s="92">
        <v>282000</v>
      </c>
      <c r="G230" s="4">
        <v>0</v>
      </c>
      <c r="H230" s="45" t="s">
        <v>191</v>
      </c>
      <c r="I230" s="46" t="s">
        <v>192</v>
      </c>
      <c r="J230" s="73" t="s">
        <v>229</v>
      </c>
    </row>
    <row r="231" spans="1:10" ht="41.25" customHeight="1" thickBot="1" x14ac:dyDescent="0.3">
      <c r="A231" s="39"/>
      <c r="B231" s="39"/>
      <c r="C231" s="75"/>
      <c r="D231" s="75"/>
      <c r="E231" s="76" t="s">
        <v>110</v>
      </c>
      <c r="F231" s="77">
        <f>SUM(F218+F202+F200+F198+F193+F190+F187+F182+F180+F178+F174+F171+F163+F159+F151+F148+F143+F137+F133+F129+F124+F122+F119+F115+F109+F30+F24+F21+F18+F10)</f>
        <v>4107223</v>
      </c>
      <c r="G231" s="77">
        <f>SUM(G202+G200+G198+G193+G190+G187+G182+G180+G178+G174+G171+G163+G159+G151+G148+G143+G137+G133+G129+G124+G122+G119+G115+G109+G30+G24+G21+G18+G10)</f>
        <v>451256.8</v>
      </c>
      <c r="H231" s="78" t="s">
        <v>171</v>
      </c>
      <c r="I231" s="79" t="s">
        <v>171</v>
      </c>
      <c r="J231" s="80" t="s">
        <v>171</v>
      </c>
    </row>
    <row r="234" spans="1:10" x14ac:dyDescent="0.25">
      <c r="A234" t="s">
        <v>231</v>
      </c>
    </row>
    <row r="235" spans="1:10" x14ac:dyDescent="0.25">
      <c r="F235" t="s">
        <v>236</v>
      </c>
      <c r="H235" s="53" t="s">
        <v>237</v>
      </c>
      <c r="I235" s="93" t="s">
        <v>238</v>
      </c>
    </row>
    <row r="237" spans="1:10" x14ac:dyDescent="0.25">
      <c r="C237" t="s">
        <v>234</v>
      </c>
      <c r="F237" t="s">
        <v>232</v>
      </c>
    </row>
    <row r="238" spans="1:10" x14ac:dyDescent="0.25">
      <c r="C238" t="s">
        <v>235</v>
      </c>
      <c r="F238" t="s">
        <v>233</v>
      </c>
    </row>
    <row r="240" spans="1:10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</sheetData>
  <mergeCells count="3">
    <mergeCell ref="B8:C8"/>
    <mergeCell ref="D6:F6"/>
    <mergeCell ref="A5: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  <ignoredErrors>
    <ignoredError sqref="G109:G150 G18:G29 G102 G83 G43 G151:G172 G174:G2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Učitelj02</dc:creator>
  <cp:lastModifiedBy>Učitelj01</cp:lastModifiedBy>
  <cp:lastPrinted>2014-12-08T12:33:11Z</cp:lastPrinted>
  <dcterms:created xsi:type="dcterms:W3CDTF">2013-12-13T07:57:23Z</dcterms:created>
  <dcterms:modified xsi:type="dcterms:W3CDTF">2015-01-29T13:54:17Z</dcterms:modified>
</cp:coreProperties>
</file>